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Sheet1!$A:$A</definedName>
  </definedNames>
  <calcPr calcId="144525"/>
</workbook>
</file>

<file path=xl/comments1.xml><?xml version="1.0" encoding="utf-8"?>
<comments xmlns="http://schemas.openxmlformats.org/spreadsheetml/2006/main">
  <authors>
    <author>Administrator</author>
    <author>SFKJ</author>
  </authors>
  <commentList>
    <comment ref="AC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错一分</t>
        </r>
      </text>
    </comment>
    <comment ref="Q73" authorId="1">
      <text>
        <r>
          <rPr>
            <b/>
            <sz val="9"/>
            <rFont val="宋体"/>
            <charset val="134"/>
          </rPr>
          <t>SFKJ:</t>
        </r>
        <r>
          <rPr>
            <sz val="9"/>
            <rFont val="宋体"/>
            <charset val="134"/>
          </rPr>
          <t xml:space="preserve">
4.28调整</t>
        </r>
      </text>
    </comment>
  </commentList>
</comments>
</file>

<file path=xl/sharedStrings.xml><?xml version="1.0" encoding="utf-8"?>
<sst xmlns="http://schemas.openxmlformats.org/spreadsheetml/2006/main" count="675" uniqueCount="278">
  <si>
    <r>
      <t xml:space="preserve">   渑池县城关镇西关村棚户区改造项目征收补偿明细表
                        </t>
    </r>
    <r>
      <rPr>
        <sz val="18"/>
        <color theme="1"/>
        <rFont val="等线"/>
        <charset val="134"/>
        <scheme val="minor"/>
      </rPr>
      <t xml:space="preserve">（国有土地上房屋）                         </t>
    </r>
    <r>
      <rPr>
        <sz val="10"/>
        <color theme="1"/>
        <rFont val="等线"/>
        <charset val="134"/>
        <scheme val="minor"/>
      </rPr>
      <t>单位：元</t>
    </r>
  </si>
  <si>
    <t>序
号</t>
  </si>
  <si>
    <t>姓 名</t>
  </si>
  <si>
    <t>房屋
编号</t>
  </si>
  <si>
    <t>应安置
面积</t>
  </si>
  <si>
    <r>
      <rPr>
        <sz val="10"/>
        <color theme="1"/>
        <rFont val="等线"/>
        <charset val="134"/>
        <scheme val="minor"/>
      </rPr>
      <t>已选安置房面积m</t>
    </r>
    <r>
      <rPr>
        <vertAlign val="superscript"/>
        <sz val="10"/>
        <color theme="1"/>
        <rFont val="等线"/>
        <charset val="134"/>
        <scheme val="minor"/>
      </rPr>
      <t>2</t>
    </r>
  </si>
  <si>
    <t>选房号</t>
  </si>
  <si>
    <t>万人社区5号楼(单元)</t>
  </si>
  <si>
    <t>所选楼层</t>
  </si>
  <si>
    <t>房源号 户型</t>
  </si>
  <si>
    <t>户型单价</t>
  </si>
  <si>
    <t>享受安置价面积</t>
  </si>
  <si>
    <t>超出10平方面积</t>
  </si>
  <si>
    <t>超出10平单价</t>
  </si>
  <si>
    <t>所选安置房价值</t>
  </si>
  <si>
    <t>应交房款总金额</t>
  </si>
  <si>
    <t>建筑物价值</t>
  </si>
  <si>
    <t>装饰装修</t>
  </si>
  <si>
    <t>上浮15%</t>
  </si>
  <si>
    <t>附属物及其他</t>
  </si>
  <si>
    <t>评估及上浮</t>
  </si>
  <si>
    <t>奖励</t>
  </si>
  <si>
    <t>联户奖</t>
  </si>
  <si>
    <t>搬迁费</t>
  </si>
  <si>
    <t>过渡费(15个月)</t>
  </si>
  <si>
    <t>已付奖励</t>
  </si>
  <si>
    <t>价值及奖励合计</t>
  </si>
  <si>
    <t>价值及奖励合计大写</t>
  </si>
  <si>
    <t>扣除已发奖励</t>
  </si>
  <si>
    <t>应缴纳安置房款</t>
  </si>
  <si>
    <t>备注</t>
  </si>
  <si>
    <t>张万林</t>
  </si>
  <si>
    <t>1-1</t>
  </si>
  <si>
    <t>东单元</t>
  </si>
  <si>
    <t>东户</t>
  </si>
  <si>
    <t>烟草局北单元</t>
  </si>
  <si>
    <t>韩建新</t>
  </si>
  <si>
    <t>1-2</t>
  </si>
  <si>
    <t>西户</t>
  </si>
  <si>
    <t>孟书玉</t>
  </si>
  <si>
    <t>1-3</t>
  </si>
  <si>
    <t xml:space="preserve">  </t>
  </si>
  <si>
    <t>卫勤学</t>
  </si>
  <si>
    <t>1-4</t>
  </si>
  <si>
    <t>西单元</t>
  </si>
  <si>
    <t>东南户</t>
  </si>
  <si>
    <t>庞武军</t>
  </si>
  <si>
    <t>1-5</t>
  </si>
  <si>
    <t>王新民</t>
  </si>
  <si>
    <t>1-6</t>
  </si>
  <si>
    <t>代运峰</t>
  </si>
  <si>
    <t>1-7</t>
  </si>
  <si>
    <t>杨社军</t>
  </si>
  <si>
    <t>1-8</t>
  </si>
  <si>
    <t>赵丽芬</t>
  </si>
  <si>
    <t>1-9</t>
  </si>
  <si>
    <t>李长阳</t>
  </si>
  <si>
    <t>1-10</t>
  </si>
  <si>
    <t>杜灵伟</t>
  </si>
  <si>
    <t>2-1</t>
  </si>
  <si>
    <t>烟草局中单元</t>
  </si>
  <si>
    <t>李雯霞</t>
  </si>
  <si>
    <t>2-2</t>
  </si>
  <si>
    <t>陈英顺</t>
  </si>
  <si>
    <t>2-3</t>
  </si>
  <si>
    <t>马峰</t>
  </si>
  <si>
    <t>2-4</t>
  </si>
  <si>
    <t>刘红刚</t>
  </si>
  <si>
    <t>2-5</t>
  </si>
  <si>
    <t>和新华</t>
  </si>
  <si>
    <t>2-6</t>
  </si>
  <si>
    <t>张金霞</t>
  </si>
  <si>
    <t>2-7</t>
  </si>
  <si>
    <t>闫书彦</t>
  </si>
  <si>
    <t>2-8</t>
  </si>
  <si>
    <t>王瑞斌</t>
  </si>
  <si>
    <t>2-9</t>
  </si>
  <si>
    <t>茹改生</t>
  </si>
  <si>
    <t>2-10</t>
  </si>
  <si>
    <t>安令朝</t>
  </si>
  <si>
    <t>3-1</t>
  </si>
  <si>
    <t>烟草局南单元</t>
  </si>
  <si>
    <t>唐万群</t>
  </si>
  <si>
    <t>3-2</t>
  </si>
  <si>
    <t>张丽</t>
  </si>
  <si>
    <t>3-3</t>
  </si>
  <si>
    <t>董锡铭</t>
  </si>
  <si>
    <t>3-4</t>
  </si>
  <si>
    <t>郭跃强</t>
  </si>
  <si>
    <t>3-5</t>
  </si>
  <si>
    <t>茹成周</t>
  </si>
  <si>
    <t>3-6</t>
  </si>
  <si>
    <t>张夫保</t>
  </si>
  <si>
    <t>3-7</t>
  </si>
  <si>
    <t>杨焕军</t>
  </si>
  <si>
    <t>3-8</t>
  </si>
  <si>
    <t>赵燕</t>
  </si>
  <si>
    <t>3-9</t>
  </si>
  <si>
    <t>芦志强</t>
  </si>
  <si>
    <t>3-10</t>
  </si>
  <si>
    <t>杨文治</t>
  </si>
  <si>
    <t>4-1</t>
  </si>
  <si>
    <t>西南户</t>
  </si>
  <si>
    <t>县委家属楼北单元</t>
  </si>
  <si>
    <t>刘群芬</t>
  </si>
  <si>
    <t>4-2</t>
  </si>
  <si>
    <t>李英珍</t>
  </si>
  <si>
    <t>4-3</t>
  </si>
  <si>
    <t>县委办</t>
  </si>
  <si>
    <t>4-4</t>
  </si>
  <si>
    <t>公房</t>
  </si>
  <si>
    <t>李玉萍</t>
  </si>
  <si>
    <t>4-5</t>
  </si>
  <si>
    <t>茹建民</t>
  </si>
  <si>
    <t>4-6</t>
  </si>
  <si>
    <t>韩素红</t>
  </si>
  <si>
    <t>4-7</t>
  </si>
  <si>
    <t>韩拥军</t>
  </si>
  <si>
    <t>4-8</t>
  </si>
  <si>
    <t>黄丽娟</t>
  </si>
  <si>
    <t>5-1</t>
  </si>
  <si>
    <t>县委家属院南单元</t>
  </si>
  <si>
    <t>杨岗</t>
  </si>
  <si>
    <t>5-2</t>
  </si>
  <si>
    <t>王艳涛</t>
  </si>
  <si>
    <t>5-3</t>
  </si>
  <si>
    <t>张中华</t>
  </si>
  <si>
    <t>5-4</t>
  </si>
  <si>
    <t>付绍连</t>
  </si>
  <si>
    <t>5-5</t>
  </si>
  <si>
    <t>王保松</t>
  </si>
  <si>
    <t>5-6</t>
  </si>
  <si>
    <t>郭飞</t>
  </si>
  <si>
    <t>5-7</t>
  </si>
  <si>
    <t>冯留根</t>
  </si>
  <si>
    <t>5-8</t>
  </si>
  <si>
    <t>赵永红</t>
  </si>
  <si>
    <t>二轻东楼南单元</t>
  </si>
  <si>
    <t>张改荣</t>
  </si>
  <si>
    <t>杨浩</t>
  </si>
  <si>
    <t>皮东阁</t>
  </si>
  <si>
    <t>焦书昌</t>
  </si>
  <si>
    <t>上官亚锋</t>
  </si>
  <si>
    <t>上官光勤</t>
  </si>
  <si>
    <t>张太红</t>
  </si>
  <si>
    <t>锁海芳</t>
  </si>
  <si>
    <t>5-9</t>
  </si>
  <si>
    <t>5-10</t>
  </si>
  <si>
    <t>刘玉芬</t>
  </si>
  <si>
    <t>7-1</t>
  </si>
  <si>
    <t>二轻东楼北单元</t>
  </si>
  <si>
    <t>7-2</t>
  </si>
  <si>
    <t>李向伟</t>
  </si>
  <si>
    <t>7-3</t>
  </si>
  <si>
    <t>黄来民</t>
  </si>
  <si>
    <t>7-4</t>
  </si>
  <si>
    <t>周红力</t>
  </si>
  <si>
    <t>7-5</t>
  </si>
  <si>
    <t>武荣勤</t>
  </si>
  <si>
    <t>7-6</t>
  </si>
  <si>
    <t>张志锋</t>
  </si>
  <si>
    <t>7-7</t>
  </si>
  <si>
    <t>韩素芳</t>
  </si>
  <si>
    <t>7-8</t>
  </si>
  <si>
    <t>赵新风</t>
  </si>
  <si>
    <t>7-9</t>
  </si>
  <si>
    <t>赵新峰</t>
  </si>
  <si>
    <t>7-10</t>
  </si>
  <si>
    <t>陆惠展</t>
  </si>
  <si>
    <t>8-1</t>
  </si>
  <si>
    <t>二轻南楼</t>
  </si>
  <si>
    <t>上官锋</t>
  </si>
  <si>
    <t>8-2</t>
  </si>
  <si>
    <t>史三军</t>
  </si>
  <si>
    <t>8-3</t>
  </si>
  <si>
    <t>周聪婷</t>
  </si>
  <si>
    <t>8-4</t>
  </si>
  <si>
    <t>王池霞</t>
  </si>
  <si>
    <t>8-5</t>
  </si>
  <si>
    <t>杨建伟</t>
  </si>
  <si>
    <t>8-6</t>
  </si>
  <si>
    <t>上官朝锋</t>
  </si>
  <si>
    <t>8-7</t>
  </si>
  <si>
    <t>席祥乾</t>
  </si>
  <si>
    <t>8-8</t>
  </si>
  <si>
    <t>张金花</t>
  </si>
  <si>
    <t>8-9</t>
  </si>
  <si>
    <t>刘战友</t>
  </si>
  <si>
    <t>8-10</t>
  </si>
  <si>
    <t>季愉</t>
  </si>
  <si>
    <t>9-1</t>
  </si>
  <si>
    <t>房管所单元楼</t>
  </si>
  <si>
    <t>赵岩峰</t>
  </si>
  <si>
    <t>9-2</t>
  </si>
  <si>
    <t>上官二军</t>
  </si>
  <si>
    <t>9-3</t>
  </si>
  <si>
    <t>范明剑</t>
  </si>
  <si>
    <t>9-4</t>
  </si>
  <si>
    <t>卢铁拴</t>
  </si>
  <si>
    <t>9-5</t>
  </si>
  <si>
    <t>张瑞琴</t>
  </si>
  <si>
    <t>9-6</t>
  </si>
  <si>
    <t>周鹏</t>
  </si>
  <si>
    <t>9-7</t>
  </si>
  <si>
    <t>卢宪法</t>
  </si>
  <si>
    <t>9-8</t>
  </si>
  <si>
    <t>王伟平</t>
  </si>
  <si>
    <t>9-9</t>
  </si>
  <si>
    <t>梁英辉</t>
  </si>
  <si>
    <t>9-10</t>
  </si>
  <si>
    <t>张改秀</t>
  </si>
  <si>
    <t>建筑公司东楼北单元</t>
  </si>
  <si>
    <t>范海鹏</t>
  </si>
  <si>
    <t>冉杨全</t>
  </si>
  <si>
    <t>黄爱香</t>
  </si>
  <si>
    <t>周康康</t>
  </si>
  <si>
    <t>张书周</t>
  </si>
  <si>
    <t>王润土</t>
  </si>
  <si>
    <t>闫丽</t>
  </si>
  <si>
    <t>史百顺</t>
  </si>
  <si>
    <t>建筑公司南楼</t>
  </si>
  <si>
    <t>王丽平</t>
  </si>
  <si>
    <t>张焕娥</t>
  </si>
  <si>
    <t>陈玉仙</t>
  </si>
  <si>
    <t>彭广强</t>
  </si>
  <si>
    <t>赵海朝</t>
  </si>
  <si>
    <t>李文平</t>
  </si>
  <si>
    <t>田军伟</t>
  </si>
  <si>
    <t>董红林</t>
  </si>
  <si>
    <t>张万香</t>
  </si>
  <si>
    <t>建筑公司东楼南单元</t>
  </si>
  <si>
    <t>杜银珍</t>
  </si>
  <si>
    <t>周战国</t>
  </si>
  <si>
    <t>周魁</t>
  </si>
  <si>
    <t>张振华</t>
  </si>
  <si>
    <t>韩志红</t>
  </si>
  <si>
    <t>周战勤</t>
  </si>
  <si>
    <t>曹书民</t>
  </si>
  <si>
    <t>徐红卫</t>
  </si>
  <si>
    <t>10-1</t>
  </si>
  <si>
    <t>不上浮</t>
  </si>
  <si>
    <t>新华书店一单元</t>
  </si>
  <si>
    <t>邵怡楠</t>
  </si>
  <si>
    <t>10-2</t>
  </si>
  <si>
    <t>井红海</t>
  </si>
  <si>
    <t>10-3</t>
  </si>
  <si>
    <t>梁松涛</t>
  </si>
  <si>
    <t>10-4</t>
  </si>
  <si>
    <t>张鹏飞</t>
  </si>
  <si>
    <t>10-5</t>
  </si>
  <si>
    <t>王贵海</t>
  </si>
  <si>
    <t>10-6</t>
  </si>
  <si>
    <t>王雪婷</t>
  </si>
  <si>
    <t>11-1</t>
  </si>
  <si>
    <t>新华书店东楼南单元</t>
  </si>
  <si>
    <t>赵书锋</t>
  </si>
  <si>
    <t>11-2</t>
  </si>
  <si>
    <t>李观云</t>
  </si>
  <si>
    <t>11-3</t>
  </si>
  <si>
    <t>王连霞</t>
  </si>
  <si>
    <t>11-4</t>
  </si>
  <si>
    <t>张小伟</t>
  </si>
  <si>
    <t>11-5</t>
  </si>
  <si>
    <t>马伟锋</t>
  </si>
  <si>
    <t>11-6</t>
  </si>
  <si>
    <t>杨明芬</t>
  </si>
  <si>
    <t>12-1</t>
  </si>
  <si>
    <t>新华书店三单元</t>
  </si>
  <si>
    <t>彭淑娜</t>
  </si>
  <si>
    <t>12-2</t>
  </si>
  <si>
    <t>马云峰</t>
  </si>
  <si>
    <t>12-3</t>
  </si>
  <si>
    <t>关海峰</t>
  </si>
  <si>
    <t>12-4</t>
  </si>
  <si>
    <t>刘素娟</t>
  </si>
  <si>
    <t>12-5</t>
  </si>
  <si>
    <t>郭慧民</t>
  </si>
  <si>
    <t>12-6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</si>
</sst>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.00_);[Red]\(0.00\)"/>
    <numFmt numFmtId="179" formatCode="[DBNum2][$RMB]General;[Red][DBNum2][$RMB]General"/>
  </numFmts>
  <fonts count="29">
    <font>
      <sz val="11"/>
      <color theme="1"/>
      <name val="等线"/>
      <charset val="134"/>
      <scheme val="minor"/>
    </font>
    <font>
      <sz val="22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8"/>
      <color theme="1"/>
      <name val="等线"/>
      <charset val="134"/>
      <scheme val="minor"/>
    </font>
    <font>
      <vertAlign val="superscript"/>
      <sz val="10"/>
      <color theme="1"/>
      <name val="等线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7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土地房产表格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53"/>
  <sheetViews>
    <sheetView tabSelected="1" zoomScale="110" zoomScaleNormal="110" workbookViewId="0">
      <pane ySplit="2" topLeftCell="A130" activePane="bottomLeft" state="frozen"/>
      <selection/>
      <selection pane="bottomLeft" activeCell="S5" sqref="S5"/>
    </sheetView>
  </sheetViews>
  <sheetFormatPr defaultColWidth="9" defaultRowHeight="13.5"/>
  <cols>
    <col min="1" max="1" width="3.775" style="1" customWidth="1"/>
    <col min="2" max="4" width="6.89166666666667" style="1" customWidth="1"/>
    <col min="5" max="5" width="16.225" style="1" customWidth="1"/>
    <col min="6" max="7" width="6.89166666666667" style="1" customWidth="1"/>
    <col min="8" max="8" width="6.89166666666667" style="2" customWidth="1"/>
    <col min="9" max="9" width="6.89166666666667" style="1" customWidth="1"/>
    <col min="10" max="10" width="8.1" style="2" customWidth="1"/>
    <col min="11" max="11" width="15.225" style="3" customWidth="1"/>
    <col min="12" max="12" width="13.725" style="3" customWidth="1"/>
    <col min="13" max="15" width="14.5083333333333" style="3" customWidth="1"/>
    <col min="16" max="16" width="10.1833333333333" style="3" customWidth="1"/>
    <col min="17" max="17" width="9.325" style="3" customWidth="1"/>
    <col min="18" max="18" width="11.225" style="3" customWidth="1"/>
    <col min="19" max="19" width="8" style="3" customWidth="1"/>
    <col min="20" max="20" width="23.3333333333333" style="3" customWidth="1"/>
    <col min="21" max="21" width="6.725" style="2" customWidth="1"/>
    <col min="22" max="22" width="6.34166666666667" style="2" customWidth="1"/>
    <col min="23" max="23" width="6.35" style="2" customWidth="1"/>
    <col min="24" max="25" width="9.675" style="2" customWidth="1"/>
    <col min="26" max="26" width="16.725" style="3" customWidth="1"/>
    <col min="27" max="27" width="32.8916666666667" style="3" customWidth="1"/>
    <col min="28" max="28" width="12.675" style="3" customWidth="1"/>
    <col min="29" max="29" width="17.25" style="3" customWidth="1"/>
    <col min="30" max="30" width="14.025" style="1" customWidth="1"/>
    <col min="31" max="16384" width="9" style="1"/>
  </cols>
  <sheetData>
    <row r="1" ht="56" customHeight="1" spans="1:3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</row>
    <row r="2" ht="36" customHeight="1" spans="1:30">
      <c r="A2" s="5" t="s">
        <v>1</v>
      </c>
      <c r="B2" s="6" t="s">
        <v>2</v>
      </c>
      <c r="C2" s="5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9" t="s">
        <v>8</v>
      </c>
      <c r="I2" s="7" t="s">
        <v>9</v>
      </c>
      <c r="J2" s="9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 t="s">
        <v>18</v>
      </c>
      <c r="S2" s="7" t="s">
        <v>19</v>
      </c>
      <c r="T2" s="7" t="s">
        <v>20</v>
      </c>
      <c r="U2" s="15" t="s">
        <v>21</v>
      </c>
      <c r="V2" s="15" t="s">
        <v>22</v>
      </c>
      <c r="W2" s="15" t="s">
        <v>23</v>
      </c>
      <c r="X2" s="16" t="s">
        <v>24</v>
      </c>
      <c r="Y2" s="16" t="s">
        <v>25</v>
      </c>
      <c r="Z2" s="10" t="s">
        <v>26</v>
      </c>
      <c r="AA2" s="10" t="s">
        <v>27</v>
      </c>
      <c r="AB2" s="10" t="s">
        <v>28</v>
      </c>
      <c r="AC2" s="10" t="s">
        <v>29</v>
      </c>
      <c r="AD2" s="19" t="s">
        <v>30</v>
      </c>
    </row>
    <row r="3" ht="29.4" customHeight="1" spans="1:30">
      <c r="A3" s="6">
        <v>1</v>
      </c>
      <c r="B3" s="6" t="s">
        <v>31</v>
      </c>
      <c r="C3" s="6" t="s">
        <v>32</v>
      </c>
      <c r="D3" s="10">
        <v>132.67</v>
      </c>
      <c r="E3" s="10">
        <v>133.75</v>
      </c>
      <c r="F3" s="11">
        <v>105</v>
      </c>
      <c r="G3" s="8" t="s">
        <v>33</v>
      </c>
      <c r="H3" s="9">
        <v>5</v>
      </c>
      <c r="I3" s="7" t="s">
        <v>34</v>
      </c>
      <c r="J3" s="9">
        <v>3536</v>
      </c>
      <c r="K3" s="7">
        <f t="shared" ref="K3:K66" si="0">E3-L3</f>
        <v>133.75</v>
      </c>
      <c r="L3" s="7"/>
      <c r="M3" s="7">
        <f t="shared" ref="M3:M66" si="1">L3*3850</f>
        <v>0</v>
      </c>
      <c r="N3" s="7">
        <f t="shared" ref="N3:N66" si="2">K3*J3</f>
        <v>472940</v>
      </c>
      <c r="O3" s="7">
        <f t="shared" ref="O3:O66" si="3">M3+N3</f>
        <v>472940</v>
      </c>
      <c r="P3" s="10">
        <v>344857.09</v>
      </c>
      <c r="Q3" s="10">
        <v>43844.78</v>
      </c>
      <c r="R3" s="10">
        <f t="shared" ref="R3:R66" si="4">(P3+Q3)*0.15</f>
        <v>58305.2805</v>
      </c>
      <c r="S3" s="10">
        <v>0</v>
      </c>
      <c r="T3" s="10">
        <v>447007.1505</v>
      </c>
      <c r="U3" s="15">
        <v>20000</v>
      </c>
      <c r="V3" s="15">
        <v>5000</v>
      </c>
      <c r="W3" s="15">
        <v>2400</v>
      </c>
      <c r="X3" s="15">
        <v>15000</v>
      </c>
      <c r="Y3" s="15">
        <v>37400</v>
      </c>
      <c r="Z3" s="10">
        <f t="shared" ref="Z3:Z66" si="5">P3+Q3+R3+S3+U3+V3+W3+X3</f>
        <v>489407.1505</v>
      </c>
      <c r="AA3" s="20">
        <f t="shared" ref="AA3:AA35" si="6">Z3</f>
        <v>489407.1505</v>
      </c>
      <c r="AB3" s="10">
        <f t="shared" ref="AB3:AB66" si="7">Z3-Y3</f>
        <v>452007.1505</v>
      </c>
      <c r="AC3" s="10">
        <f t="shared" ref="AC3:AC66" si="8">N3+M3-AB3</f>
        <v>20932.8495</v>
      </c>
      <c r="AD3" s="19" t="s">
        <v>35</v>
      </c>
    </row>
    <row r="4" ht="29.4" customHeight="1" spans="1:30">
      <c r="A4" s="6">
        <v>2</v>
      </c>
      <c r="B4" s="6" t="s">
        <v>36</v>
      </c>
      <c r="C4" s="6" t="s">
        <v>37</v>
      </c>
      <c r="D4" s="10">
        <v>132.67</v>
      </c>
      <c r="E4" s="10">
        <v>133.75</v>
      </c>
      <c r="F4" s="11">
        <v>89</v>
      </c>
      <c r="G4" s="8" t="s">
        <v>33</v>
      </c>
      <c r="H4" s="9">
        <v>5</v>
      </c>
      <c r="I4" s="7" t="s">
        <v>38</v>
      </c>
      <c r="J4" s="9">
        <v>3542</v>
      </c>
      <c r="K4" s="7">
        <f t="shared" si="0"/>
        <v>133.75</v>
      </c>
      <c r="L4" s="7"/>
      <c r="M4" s="7">
        <f t="shared" si="1"/>
        <v>0</v>
      </c>
      <c r="N4" s="7">
        <f t="shared" si="2"/>
        <v>473742.5</v>
      </c>
      <c r="O4" s="7">
        <f t="shared" si="3"/>
        <v>473742.5</v>
      </c>
      <c r="P4" s="10">
        <v>344857.09</v>
      </c>
      <c r="Q4" s="10">
        <v>64171.15</v>
      </c>
      <c r="R4" s="10">
        <f t="shared" si="4"/>
        <v>61354.236</v>
      </c>
      <c r="S4" s="10">
        <v>0</v>
      </c>
      <c r="T4" s="10">
        <v>470382.476</v>
      </c>
      <c r="U4" s="15">
        <v>20000</v>
      </c>
      <c r="V4" s="15">
        <v>5000</v>
      </c>
      <c r="W4" s="15">
        <v>2400</v>
      </c>
      <c r="X4" s="15">
        <v>15000</v>
      </c>
      <c r="Y4" s="15">
        <v>37400</v>
      </c>
      <c r="Z4" s="10">
        <f t="shared" si="5"/>
        <v>512782.476</v>
      </c>
      <c r="AA4" s="20">
        <f t="shared" si="6"/>
        <v>512782.476</v>
      </c>
      <c r="AB4" s="10">
        <f t="shared" si="7"/>
        <v>475382.476</v>
      </c>
      <c r="AC4" s="10">
        <f t="shared" si="8"/>
        <v>-1639.97600000002</v>
      </c>
      <c r="AD4" s="19" t="s">
        <v>35</v>
      </c>
    </row>
    <row r="5" ht="29.4" customHeight="1" spans="1:30">
      <c r="A5" s="6">
        <v>3</v>
      </c>
      <c r="B5" s="6" t="s">
        <v>39</v>
      </c>
      <c r="C5" s="6" t="s">
        <v>40</v>
      </c>
      <c r="D5" s="10">
        <v>120.37</v>
      </c>
      <c r="E5" s="10">
        <v>133.75</v>
      </c>
      <c r="F5" s="11">
        <v>78</v>
      </c>
      <c r="G5" s="8" t="s">
        <v>33</v>
      </c>
      <c r="H5" s="9">
        <v>29</v>
      </c>
      <c r="I5" s="7" t="s">
        <v>41</v>
      </c>
      <c r="J5" s="9">
        <v>3616</v>
      </c>
      <c r="K5" s="7">
        <f t="shared" si="0"/>
        <v>130.37</v>
      </c>
      <c r="L5" s="7">
        <f>E5-D5-10</f>
        <v>3.38</v>
      </c>
      <c r="M5" s="7">
        <f t="shared" si="1"/>
        <v>13013</v>
      </c>
      <c r="N5" s="7">
        <f t="shared" si="2"/>
        <v>471417.92</v>
      </c>
      <c r="O5" s="7">
        <f t="shared" si="3"/>
        <v>484430.92</v>
      </c>
      <c r="P5" s="10">
        <v>317486.71</v>
      </c>
      <c r="Q5" s="10">
        <v>32366.29</v>
      </c>
      <c r="R5" s="10">
        <f t="shared" si="4"/>
        <v>52477.95</v>
      </c>
      <c r="S5" s="10">
        <v>0</v>
      </c>
      <c r="T5" s="10">
        <v>402330.95</v>
      </c>
      <c r="U5" s="15">
        <v>20000</v>
      </c>
      <c r="V5" s="15">
        <v>5000</v>
      </c>
      <c r="W5" s="15">
        <v>2400</v>
      </c>
      <c r="X5" s="15">
        <v>15000</v>
      </c>
      <c r="Y5" s="15">
        <v>37400</v>
      </c>
      <c r="Z5" s="10">
        <f t="shared" si="5"/>
        <v>444730.95</v>
      </c>
      <c r="AA5" s="20">
        <f t="shared" si="6"/>
        <v>444730.95</v>
      </c>
      <c r="AB5" s="10">
        <f t="shared" si="7"/>
        <v>407330.95</v>
      </c>
      <c r="AC5" s="10">
        <f t="shared" si="8"/>
        <v>77099.97</v>
      </c>
      <c r="AD5" s="19" t="s">
        <v>35</v>
      </c>
    </row>
    <row r="6" ht="29.4" customHeight="1" spans="1:30">
      <c r="A6" s="6">
        <v>4</v>
      </c>
      <c r="B6" s="6" t="s">
        <v>42</v>
      </c>
      <c r="C6" s="6" t="s">
        <v>43</v>
      </c>
      <c r="D6" s="10">
        <v>120.37</v>
      </c>
      <c r="E6" s="10">
        <v>92.44</v>
      </c>
      <c r="F6" s="11">
        <v>76</v>
      </c>
      <c r="G6" s="8" t="s">
        <v>44</v>
      </c>
      <c r="H6" s="9">
        <v>21</v>
      </c>
      <c r="I6" s="7" t="s">
        <v>45</v>
      </c>
      <c r="J6" s="9">
        <v>3677</v>
      </c>
      <c r="K6" s="7">
        <f t="shared" si="0"/>
        <v>92.44</v>
      </c>
      <c r="L6" s="7"/>
      <c r="M6" s="7">
        <f t="shared" si="1"/>
        <v>0</v>
      </c>
      <c r="N6" s="7">
        <f t="shared" si="2"/>
        <v>339901.88</v>
      </c>
      <c r="O6" s="7">
        <f t="shared" si="3"/>
        <v>339901.88</v>
      </c>
      <c r="P6" s="10">
        <v>317486.71</v>
      </c>
      <c r="Q6" s="10">
        <v>47505.22</v>
      </c>
      <c r="R6" s="10">
        <f t="shared" si="4"/>
        <v>54748.7895</v>
      </c>
      <c r="S6" s="10">
        <v>0</v>
      </c>
      <c r="T6" s="10">
        <v>419740.7195</v>
      </c>
      <c r="U6" s="15">
        <v>20000</v>
      </c>
      <c r="V6" s="15">
        <v>5000</v>
      </c>
      <c r="W6" s="15">
        <v>2400</v>
      </c>
      <c r="X6" s="15">
        <v>15000</v>
      </c>
      <c r="Y6" s="15">
        <v>37400</v>
      </c>
      <c r="Z6" s="10">
        <f t="shared" si="5"/>
        <v>462140.7195</v>
      </c>
      <c r="AA6" s="20">
        <f t="shared" si="6"/>
        <v>462140.7195</v>
      </c>
      <c r="AB6" s="10">
        <f t="shared" si="7"/>
        <v>424740.7195</v>
      </c>
      <c r="AC6" s="10">
        <f t="shared" si="8"/>
        <v>-84838.8395</v>
      </c>
      <c r="AD6" s="19" t="s">
        <v>35</v>
      </c>
    </row>
    <row r="7" ht="29.4" customHeight="1" spans="1:30">
      <c r="A7" s="6">
        <v>5</v>
      </c>
      <c r="B7" s="6" t="s">
        <v>46</v>
      </c>
      <c r="C7" s="6" t="s">
        <v>47</v>
      </c>
      <c r="D7" s="10">
        <v>120.37</v>
      </c>
      <c r="E7" s="10">
        <v>92.44</v>
      </c>
      <c r="F7" s="11">
        <v>46</v>
      </c>
      <c r="G7" s="8" t="s">
        <v>44</v>
      </c>
      <c r="H7" s="9">
        <v>9</v>
      </c>
      <c r="I7" s="7" t="s">
        <v>45</v>
      </c>
      <c r="J7" s="9">
        <v>3557</v>
      </c>
      <c r="K7" s="7">
        <f t="shared" si="0"/>
        <v>92.44</v>
      </c>
      <c r="L7" s="7"/>
      <c r="M7" s="7">
        <f t="shared" si="1"/>
        <v>0</v>
      </c>
      <c r="N7" s="7">
        <f t="shared" si="2"/>
        <v>328809.08</v>
      </c>
      <c r="O7" s="7">
        <f t="shared" si="3"/>
        <v>328809.08</v>
      </c>
      <c r="P7" s="10">
        <v>312884.96</v>
      </c>
      <c r="Q7" s="10">
        <v>26069.73</v>
      </c>
      <c r="R7" s="10">
        <f t="shared" si="4"/>
        <v>50843.2035</v>
      </c>
      <c r="S7" s="10">
        <v>0</v>
      </c>
      <c r="T7" s="10">
        <v>389797.8935</v>
      </c>
      <c r="U7" s="15">
        <v>20000</v>
      </c>
      <c r="V7" s="15">
        <v>5000</v>
      </c>
      <c r="W7" s="15">
        <v>2400</v>
      </c>
      <c r="X7" s="15">
        <v>15000</v>
      </c>
      <c r="Y7" s="15">
        <v>37400</v>
      </c>
      <c r="Z7" s="10">
        <f t="shared" si="5"/>
        <v>432197.8935</v>
      </c>
      <c r="AA7" s="20">
        <f t="shared" si="6"/>
        <v>432197.8935</v>
      </c>
      <c r="AB7" s="10">
        <f t="shared" si="7"/>
        <v>394797.8935</v>
      </c>
      <c r="AC7" s="10">
        <f t="shared" si="8"/>
        <v>-65988.8135</v>
      </c>
      <c r="AD7" s="19" t="s">
        <v>35</v>
      </c>
    </row>
    <row r="8" ht="29.4" customHeight="1" spans="1:30">
      <c r="A8" s="6">
        <v>6</v>
      </c>
      <c r="B8" s="6" t="s">
        <v>48</v>
      </c>
      <c r="C8" s="6" t="s">
        <v>49</v>
      </c>
      <c r="D8" s="10">
        <v>120.37</v>
      </c>
      <c r="E8" s="10">
        <v>92.44</v>
      </c>
      <c r="F8" s="11">
        <v>56</v>
      </c>
      <c r="G8" s="8" t="s">
        <v>44</v>
      </c>
      <c r="H8" s="9">
        <v>17</v>
      </c>
      <c r="I8" s="7" t="s">
        <v>45</v>
      </c>
      <c r="J8" s="9">
        <v>3637</v>
      </c>
      <c r="K8" s="7">
        <f t="shared" si="0"/>
        <v>92.44</v>
      </c>
      <c r="L8" s="7"/>
      <c r="M8" s="7">
        <f t="shared" si="1"/>
        <v>0</v>
      </c>
      <c r="N8" s="7">
        <f t="shared" si="2"/>
        <v>336204.28</v>
      </c>
      <c r="O8" s="7">
        <f t="shared" si="3"/>
        <v>336204.28</v>
      </c>
      <c r="P8" s="10">
        <v>312884.96</v>
      </c>
      <c r="Q8" s="10">
        <v>37686.64</v>
      </c>
      <c r="R8" s="10">
        <f t="shared" si="4"/>
        <v>52585.74</v>
      </c>
      <c r="S8" s="10">
        <v>0</v>
      </c>
      <c r="T8" s="10">
        <v>403157.34</v>
      </c>
      <c r="U8" s="15">
        <v>20000</v>
      </c>
      <c r="V8" s="15">
        <v>5000</v>
      </c>
      <c r="W8" s="15">
        <v>2400</v>
      </c>
      <c r="X8" s="15">
        <v>15000</v>
      </c>
      <c r="Y8" s="15">
        <v>37400</v>
      </c>
      <c r="Z8" s="10">
        <f t="shared" si="5"/>
        <v>445557.34</v>
      </c>
      <c r="AA8" s="20">
        <f t="shared" si="6"/>
        <v>445557.34</v>
      </c>
      <c r="AB8" s="10">
        <f t="shared" si="7"/>
        <v>408157.34</v>
      </c>
      <c r="AC8" s="10">
        <f t="shared" si="8"/>
        <v>-71953.0600000001</v>
      </c>
      <c r="AD8" s="19" t="s">
        <v>35</v>
      </c>
    </row>
    <row r="9" ht="29.4" customHeight="1" spans="1:30">
      <c r="A9" s="6">
        <v>7</v>
      </c>
      <c r="B9" s="6" t="s">
        <v>50</v>
      </c>
      <c r="C9" s="6" t="s">
        <v>51</v>
      </c>
      <c r="D9" s="10">
        <v>120.37</v>
      </c>
      <c r="E9" s="10">
        <v>133.75</v>
      </c>
      <c r="F9" s="11">
        <v>83</v>
      </c>
      <c r="G9" s="8" t="s">
        <v>44</v>
      </c>
      <c r="H9" s="9">
        <v>4</v>
      </c>
      <c r="I9" s="7" t="s">
        <v>34</v>
      </c>
      <c r="J9" s="9">
        <v>3497</v>
      </c>
      <c r="K9" s="7">
        <f t="shared" si="0"/>
        <v>130.37</v>
      </c>
      <c r="L9" s="7">
        <f>E9-D9-10</f>
        <v>3.38</v>
      </c>
      <c r="M9" s="7">
        <f t="shared" si="1"/>
        <v>13013</v>
      </c>
      <c r="N9" s="7">
        <f t="shared" si="2"/>
        <v>455903.89</v>
      </c>
      <c r="O9" s="7">
        <f t="shared" si="3"/>
        <v>468916.89</v>
      </c>
      <c r="P9" s="10">
        <v>305216.19</v>
      </c>
      <c r="Q9" s="10">
        <v>29044.08</v>
      </c>
      <c r="R9" s="10">
        <f t="shared" si="4"/>
        <v>50139.0405</v>
      </c>
      <c r="S9" s="10">
        <v>0</v>
      </c>
      <c r="T9" s="10">
        <v>384399.3105</v>
      </c>
      <c r="U9" s="15">
        <v>20000</v>
      </c>
      <c r="V9" s="15">
        <v>5000</v>
      </c>
      <c r="W9" s="15">
        <v>2400</v>
      </c>
      <c r="X9" s="15">
        <v>15000</v>
      </c>
      <c r="Y9" s="15">
        <v>37400</v>
      </c>
      <c r="Z9" s="10">
        <f t="shared" si="5"/>
        <v>426799.3105</v>
      </c>
      <c r="AA9" s="20">
        <f t="shared" si="6"/>
        <v>426799.3105</v>
      </c>
      <c r="AB9" s="10">
        <f t="shared" si="7"/>
        <v>389399.3105</v>
      </c>
      <c r="AC9" s="10">
        <f t="shared" si="8"/>
        <v>79517.5795</v>
      </c>
      <c r="AD9" s="19" t="s">
        <v>35</v>
      </c>
    </row>
    <row r="10" ht="29.4" customHeight="1" spans="1:30">
      <c r="A10" s="6">
        <v>8</v>
      </c>
      <c r="B10" s="6" t="s">
        <v>52</v>
      </c>
      <c r="C10" s="6" t="s">
        <v>53</v>
      </c>
      <c r="D10" s="10">
        <v>120.37</v>
      </c>
      <c r="E10" s="10">
        <v>92.44</v>
      </c>
      <c r="F10" s="11">
        <v>157</v>
      </c>
      <c r="G10" s="8" t="s">
        <v>33</v>
      </c>
      <c r="H10" s="9">
        <v>17</v>
      </c>
      <c r="I10" s="7" t="s">
        <v>45</v>
      </c>
      <c r="J10" s="9">
        <v>3641</v>
      </c>
      <c r="K10" s="7">
        <f t="shared" si="0"/>
        <v>92.44</v>
      </c>
      <c r="L10" s="7"/>
      <c r="M10" s="7">
        <f t="shared" si="1"/>
        <v>0</v>
      </c>
      <c r="N10" s="7">
        <f t="shared" si="2"/>
        <v>336574.04</v>
      </c>
      <c r="O10" s="7">
        <f t="shared" si="3"/>
        <v>336574.04</v>
      </c>
      <c r="P10" s="10">
        <v>305216.19</v>
      </c>
      <c r="Q10" s="10">
        <v>28828.62</v>
      </c>
      <c r="R10" s="10">
        <f t="shared" si="4"/>
        <v>50106.7215</v>
      </c>
      <c r="S10" s="10">
        <v>0</v>
      </c>
      <c r="T10" s="10">
        <v>384151.5315</v>
      </c>
      <c r="U10" s="15">
        <v>20000</v>
      </c>
      <c r="V10" s="15">
        <v>5000</v>
      </c>
      <c r="W10" s="15">
        <v>2400</v>
      </c>
      <c r="X10" s="15">
        <v>15000</v>
      </c>
      <c r="Y10" s="15">
        <v>37400</v>
      </c>
      <c r="Z10" s="10">
        <f t="shared" si="5"/>
        <v>426551.5315</v>
      </c>
      <c r="AA10" s="20">
        <f t="shared" si="6"/>
        <v>426551.5315</v>
      </c>
      <c r="AB10" s="10">
        <f t="shared" si="7"/>
        <v>389151.5315</v>
      </c>
      <c r="AC10" s="10">
        <f t="shared" si="8"/>
        <v>-52577.4915</v>
      </c>
      <c r="AD10" s="19" t="s">
        <v>35</v>
      </c>
    </row>
    <row r="11" ht="29.4" customHeight="1" spans="1:30">
      <c r="A11" s="6">
        <v>9</v>
      </c>
      <c r="B11" s="6" t="s">
        <v>54</v>
      </c>
      <c r="C11" s="6" t="s">
        <v>55</v>
      </c>
      <c r="D11" s="10">
        <v>120.37</v>
      </c>
      <c r="E11" s="10">
        <v>133.75</v>
      </c>
      <c r="F11" s="11">
        <v>69</v>
      </c>
      <c r="G11" s="8" t="s">
        <v>44</v>
      </c>
      <c r="H11" s="9">
        <v>24</v>
      </c>
      <c r="I11" s="7" t="s">
        <v>34</v>
      </c>
      <c r="J11" s="9">
        <v>3667</v>
      </c>
      <c r="K11" s="7">
        <f t="shared" si="0"/>
        <v>130.37</v>
      </c>
      <c r="L11" s="7">
        <f>E11-D11-10</f>
        <v>3.38</v>
      </c>
      <c r="M11" s="7">
        <f t="shared" si="1"/>
        <v>13013</v>
      </c>
      <c r="N11" s="7">
        <f t="shared" si="2"/>
        <v>478066.79</v>
      </c>
      <c r="O11" s="7">
        <f t="shared" si="3"/>
        <v>491079.79</v>
      </c>
      <c r="P11" s="10">
        <v>285278.1</v>
      </c>
      <c r="Q11" s="10">
        <v>53388.91</v>
      </c>
      <c r="R11" s="10">
        <f t="shared" si="4"/>
        <v>50800.0515</v>
      </c>
      <c r="S11" s="10">
        <v>0</v>
      </c>
      <c r="T11" s="10">
        <v>389467.0615</v>
      </c>
      <c r="U11" s="15">
        <v>20000</v>
      </c>
      <c r="V11" s="15">
        <v>5000</v>
      </c>
      <c r="W11" s="15">
        <v>2400</v>
      </c>
      <c r="X11" s="15">
        <v>15000</v>
      </c>
      <c r="Y11" s="15">
        <v>37400</v>
      </c>
      <c r="Z11" s="10">
        <f t="shared" si="5"/>
        <v>431867.0615</v>
      </c>
      <c r="AA11" s="20">
        <f t="shared" si="6"/>
        <v>431867.0615</v>
      </c>
      <c r="AB11" s="10">
        <f t="shared" si="7"/>
        <v>394467.0615</v>
      </c>
      <c r="AC11" s="10">
        <f t="shared" si="8"/>
        <v>96612.7285</v>
      </c>
      <c r="AD11" s="19" t="s">
        <v>35</v>
      </c>
    </row>
    <row r="12" ht="29.4" customHeight="1" spans="1:30">
      <c r="A12" s="6">
        <v>10</v>
      </c>
      <c r="B12" s="6" t="s">
        <v>56</v>
      </c>
      <c r="C12" s="6" t="s">
        <v>57</v>
      </c>
      <c r="D12" s="10">
        <v>120.37</v>
      </c>
      <c r="E12" s="10">
        <v>133.75</v>
      </c>
      <c r="F12" s="11">
        <v>70</v>
      </c>
      <c r="G12" s="8" t="s">
        <v>33</v>
      </c>
      <c r="H12" s="9">
        <v>30</v>
      </c>
      <c r="I12" s="7" t="s">
        <v>38</v>
      </c>
      <c r="J12" s="9">
        <v>3612</v>
      </c>
      <c r="K12" s="7">
        <f t="shared" si="0"/>
        <v>130.37</v>
      </c>
      <c r="L12" s="7">
        <f>E12-D12-10</f>
        <v>3.38</v>
      </c>
      <c r="M12" s="7">
        <f t="shared" si="1"/>
        <v>13013</v>
      </c>
      <c r="N12" s="7">
        <f t="shared" si="2"/>
        <v>470896.44</v>
      </c>
      <c r="O12" s="7">
        <f t="shared" si="3"/>
        <v>483909.44</v>
      </c>
      <c r="P12" s="10">
        <v>285278.1</v>
      </c>
      <c r="Q12" s="10">
        <v>55719.27</v>
      </c>
      <c r="R12" s="10">
        <f t="shared" si="4"/>
        <v>51149.6055</v>
      </c>
      <c r="S12" s="10">
        <v>0</v>
      </c>
      <c r="T12" s="10">
        <v>392146.9755</v>
      </c>
      <c r="U12" s="15">
        <v>20000</v>
      </c>
      <c r="V12" s="15">
        <v>5000</v>
      </c>
      <c r="W12" s="15">
        <v>2400</v>
      </c>
      <c r="X12" s="15">
        <v>15000</v>
      </c>
      <c r="Y12" s="15">
        <v>37400</v>
      </c>
      <c r="Z12" s="10">
        <f t="shared" si="5"/>
        <v>434546.9755</v>
      </c>
      <c r="AA12" s="20">
        <f t="shared" si="6"/>
        <v>434546.9755</v>
      </c>
      <c r="AB12" s="10">
        <f t="shared" si="7"/>
        <v>397146.9755</v>
      </c>
      <c r="AC12" s="10">
        <f t="shared" si="8"/>
        <v>86762.4645</v>
      </c>
      <c r="AD12" s="19" t="s">
        <v>35</v>
      </c>
    </row>
    <row r="13" ht="29.4" customHeight="1" spans="1:30">
      <c r="A13" s="6">
        <v>11</v>
      </c>
      <c r="B13" s="6" t="s">
        <v>58</v>
      </c>
      <c r="C13" s="6" t="s">
        <v>59</v>
      </c>
      <c r="D13" s="10">
        <v>132.67</v>
      </c>
      <c r="E13" s="10">
        <v>133.75</v>
      </c>
      <c r="F13" s="11">
        <v>108</v>
      </c>
      <c r="G13" s="8" t="s">
        <v>33</v>
      </c>
      <c r="H13" s="9">
        <v>12</v>
      </c>
      <c r="I13" s="7" t="s">
        <v>34</v>
      </c>
      <c r="J13" s="9">
        <v>3606</v>
      </c>
      <c r="K13" s="7">
        <f t="shared" si="0"/>
        <v>133.75</v>
      </c>
      <c r="L13" s="7"/>
      <c r="M13" s="7">
        <f t="shared" si="1"/>
        <v>0</v>
      </c>
      <c r="N13" s="7">
        <f t="shared" si="2"/>
        <v>482302.5</v>
      </c>
      <c r="O13" s="7">
        <f t="shared" si="3"/>
        <v>482302.5</v>
      </c>
      <c r="P13" s="10">
        <v>344857.09</v>
      </c>
      <c r="Q13" s="10">
        <v>52131.35</v>
      </c>
      <c r="R13" s="10">
        <f t="shared" si="4"/>
        <v>59548.266</v>
      </c>
      <c r="S13" s="10">
        <v>0</v>
      </c>
      <c r="T13" s="10">
        <v>456536.706</v>
      </c>
      <c r="U13" s="15">
        <v>20000</v>
      </c>
      <c r="V13" s="15">
        <v>5000</v>
      </c>
      <c r="W13" s="15">
        <v>2400</v>
      </c>
      <c r="X13" s="15">
        <v>15000</v>
      </c>
      <c r="Y13" s="15">
        <v>37400</v>
      </c>
      <c r="Z13" s="10">
        <f t="shared" si="5"/>
        <v>498936.706</v>
      </c>
      <c r="AA13" s="20">
        <f t="shared" si="6"/>
        <v>498936.706</v>
      </c>
      <c r="AB13" s="10">
        <f t="shared" si="7"/>
        <v>461536.706</v>
      </c>
      <c r="AC13" s="10">
        <f t="shared" si="8"/>
        <v>20765.794</v>
      </c>
      <c r="AD13" s="19" t="s">
        <v>60</v>
      </c>
    </row>
    <row r="14" ht="29.4" customHeight="1" spans="1:30">
      <c r="A14" s="6">
        <v>12</v>
      </c>
      <c r="B14" s="6" t="s">
        <v>61</v>
      </c>
      <c r="C14" s="6" t="s">
        <v>62</v>
      </c>
      <c r="D14" s="10">
        <v>132.67</v>
      </c>
      <c r="E14" s="10">
        <v>133.75</v>
      </c>
      <c r="F14" s="11">
        <v>106</v>
      </c>
      <c r="G14" s="8" t="s">
        <v>33</v>
      </c>
      <c r="H14" s="9">
        <v>7</v>
      </c>
      <c r="I14" s="7" t="s">
        <v>38</v>
      </c>
      <c r="J14" s="9">
        <v>3562</v>
      </c>
      <c r="K14" s="7">
        <f t="shared" si="0"/>
        <v>133.75</v>
      </c>
      <c r="L14" s="7"/>
      <c r="M14" s="7">
        <f t="shared" si="1"/>
        <v>0</v>
      </c>
      <c r="N14" s="7">
        <f t="shared" si="2"/>
        <v>476417.5</v>
      </c>
      <c r="O14" s="7">
        <f t="shared" si="3"/>
        <v>476417.5</v>
      </c>
      <c r="P14" s="10">
        <v>344857.09</v>
      </c>
      <c r="Q14" s="10">
        <v>37105.15</v>
      </c>
      <c r="R14" s="10">
        <f t="shared" si="4"/>
        <v>57294.336</v>
      </c>
      <c r="S14" s="10">
        <v>0</v>
      </c>
      <c r="T14" s="10">
        <v>439256.576</v>
      </c>
      <c r="U14" s="15">
        <v>20000</v>
      </c>
      <c r="V14" s="15">
        <v>5000</v>
      </c>
      <c r="W14" s="15">
        <v>2400</v>
      </c>
      <c r="X14" s="15">
        <v>15000</v>
      </c>
      <c r="Y14" s="15">
        <v>37400</v>
      </c>
      <c r="Z14" s="10">
        <f t="shared" si="5"/>
        <v>481656.576</v>
      </c>
      <c r="AA14" s="20">
        <f t="shared" si="6"/>
        <v>481656.576</v>
      </c>
      <c r="AB14" s="10">
        <f t="shared" si="7"/>
        <v>444256.576</v>
      </c>
      <c r="AC14" s="10">
        <f t="shared" si="8"/>
        <v>32160.924</v>
      </c>
      <c r="AD14" s="19" t="s">
        <v>60</v>
      </c>
    </row>
    <row r="15" ht="29.4" customHeight="1" spans="1:30">
      <c r="A15" s="6">
        <v>13</v>
      </c>
      <c r="B15" s="6" t="s">
        <v>63</v>
      </c>
      <c r="C15" s="6" t="s">
        <v>64</v>
      </c>
      <c r="D15" s="10">
        <v>120.37</v>
      </c>
      <c r="E15" s="10">
        <v>92.44</v>
      </c>
      <c r="F15" s="11">
        <v>75</v>
      </c>
      <c r="G15" s="8" t="s">
        <v>44</v>
      </c>
      <c r="H15" s="9">
        <v>20</v>
      </c>
      <c r="I15" s="7" t="s">
        <v>45</v>
      </c>
      <c r="J15" s="9">
        <v>3667</v>
      </c>
      <c r="K15" s="7">
        <f t="shared" si="0"/>
        <v>92.44</v>
      </c>
      <c r="L15" s="7"/>
      <c r="M15" s="7">
        <f t="shared" si="1"/>
        <v>0</v>
      </c>
      <c r="N15" s="7">
        <f t="shared" si="2"/>
        <v>338977.48</v>
      </c>
      <c r="O15" s="7">
        <f t="shared" si="3"/>
        <v>338977.48</v>
      </c>
      <c r="P15" s="10">
        <v>317486.71</v>
      </c>
      <c r="Q15" s="10">
        <v>45201.34</v>
      </c>
      <c r="R15" s="10">
        <f t="shared" si="4"/>
        <v>54403.2075</v>
      </c>
      <c r="S15" s="10">
        <v>0</v>
      </c>
      <c r="T15" s="10">
        <v>417091.2575</v>
      </c>
      <c r="U15" s="15">
        <v>20000</v>
      </c>
      <c r="V15" s="15">
        <v>5000</v>
      </c>
      <c r="W15" s="15">
        <v>2400</v>
      </c>
      <c r="X15" s="15">
        <v>15000</v>
      </c>
      <c r="Y15" s="15">
        <v>37400</v>
      </c>
      <c r="Z15" s="10">
        <f t="shared" si="5"/>
        <v>459491.2575</v>
      </c>
      <c r="AA15" s="20">
        <f t="shared" si="6"/>
        <v>459491.2575</v>
      </c>
      <c r="AB15" s="10">
        <f t="shared" si="7"/>
        <v>422091.2575</v>
      </c>
      <c r="AC15" s="10">
        <f t="shared" si="8"/>
        <v>-83113.7775</v>
      </c>
      <c r="AD15" s="19" t="s">
        <v>60</v>
      </c>
    </row>
    <row r="16" ht="29.4" customHeight="1" spans="1:30">
      <c r="A16" s="6">
        <v>14</v>
      </c>
      <c r="B16" s="6" t="s">
        <v>65</v>
      </c>
      <c r="C16" s="6" t="s">
        <v>66</v>
      </c>
      <c r="D16" s="10">
        <v>120.37</v>
      </c>
      <c r="E16" s="10">
        <v>133.75</v>
      </c>
      <c r="F16" s="11">
        <v>159</v>
      </c>
      <c r="G16" s="8" t="s">
        <v>33</v>
      </c>
      <c r="H16" s="9">
        <v>17</v>
      </c>
      <c r="I16" s="7" t="s">
        <v>38</v>
      </c>
      <c r="J16" s="9">
        <v>3662</v>
      </c>
      <c r="K16" s="7">
        <f t="shared" si="0"/>
        <v>130.37</v>
      </c>
      <c r="L16" s="7">
        <f>E16-D16-10</f>
        <v>3.38</v>
      </c>
      <c r="M16" s="7">
        <f t="shared" si="1"/>
        <v>13013</v>
      </c>
      <c r="N16" s="7">
        <f t="shared" si="2"/>
        <v>477414.94</v>
      </c>
      <c r="O16" s="7">
        <f t="shared" si="3"/>
        <v>490427.94</v>
      </c>
      <c r="P16" s="10">
        <v>317486.71</v>
      </c>
      <c r="Q16" s="10">
        <v>53382.89</v>
      </c>
      <c r="R16" s="10">
        <f t="shared" si="4"/>
        <v>55630.44</v>
      </c>
      <c r="S16" s="10">
        <v>0</v>
      </c>
      <c r="T16" s="10">
        <v>426500.04</v>
      </c>
      <c r="U16" s="15">
        <v>20000</v>
      </c>
      <c r="V16" s="15">
        <v>5000</v>
      </c>
      <c r="W16" s="15">
        <v>2400</v>
      </c>
      <c r="X16" s="15">
        <v>15000</v>
      </c>
      <c r="Y16" s="15">
        <v>37400</v>
      </c>
      <c r="Z16" s="10">
        <f t="shared" si="5"/>
        <v>468900.04</v>
      </c>
      <c r="AA16" s="20">
        <f t="shared" si="6"/>
        <v>468900.04</v>
      </c>
      <c r="AB16" s="10">
        <f t="shared" si="7"/>
        <v>431500.04</v>
      </c>
      <c r="AC16" s="10">
        <f t="shared" si="8"/>
        <v>58927.9</v>
      </c>
      <c r="AD16" s="19" t="s">
        <v>60</v>
      </c>
    </row>
    <row r="17" ht="29.4" customHeight="1" spans="1:30">
      <c r="A17" s="6">
        <v>15</v>
      </c>
      <c r="B17" s="6" t="s">
        <v>67</v>
      </c>
      <c r="C17" s="6" t="s">
        <v>68</v>
      </c>
      <c r="D17" s="10">
        <v>120.37</v>
      </c>
      <c r="E17" s="10">
        <v>133.75</v>
      </c>
      <c r="F17" s="11">
        <v>97</v>
      </c>
      <c r="G17" s="8" t="s">
        <v>33</v>
      </c>
      <c r="H17" s="9">
        <v>18</v>
      </c>
      <c r="I17" s="7" t="s">
        <v>34</v>
      </c>
      <c r="J17" s="9">
        <v>3666</v>
      </c>
      <c r="K17" s="7">
        <f t="shared" si="0"/>
        <v>130.37</v>
      </c>
      <c r="L17" s="7">
        <f>E17-D17-10</f>
        <v>3.38</v>
      </c>
      <c r="M17" s="7">
        <f t="shared" si="1"/>
        <v>13013</v>
      </c>
      <c r="N17" s="7">
        <f t="shared" si="2"/>
        <v>477936.42</v>
      </c>
      <c r="O17" s="7">
        <f t="shared" si="3"/>
        <v>490949.42</v>
      </c>
      <c r="P17" s="10">
        <v>312884.96</v>
      </c>
      <c r="Q17" s="10">
        <v>44105.98</v>
      </c>
      <c r="R17" s="10">
        <f t="shared" si="4"/>
        <v>53548.641</v>
      </c>
      <c r="S17" s="10">
        <v>0</v>
      </c>
      <c r="T17" s="10">
        <v>410539.581</v>
      </c>
      <c r="U17" s="15">
        <v>20000</v>
      </c>
      <c r="V17" s="15">
        <v>5000</v>
      </c>
      <c r="W17" s="15">
        <v>2400</v>
      </c>
      <c r="X17" s="15">
        <v>15000</v>
      </c>
      <c r="Y17" s="15">
        <v>37400</v>
      </c>
      <c r="Z17" s="10">
        <f t="shared" si="5"/>
        <v>452939.581</v>
      </c>
      <c r="AA17" s="20">
        <f t="shared" si="6"/>
        <v>452939.581</v>
      </c>
      <c r="AB17" s="10">
        <f t="shared" si="7"/>
        <v>415539.581</v>
      </c>
      <c r="AC17" s="10">
        <f t="shared" si="8"/>
        <v>75409.839</v>
      </c>
      <c r="AD17" s="19" t="s">
        <v>60</v>
      </c>
    </row>
    <row r="18" ht="29.4" customHeight="1" spans="1:30">
      <c r="A18" s="6">
        <v>16</v>
      </c>
      <c r="B18" s="6" t="s">
        <v>69</v>
      </c>
      <c r="C18" s="6" t="s">
        <v>70</v>
      </c>
      <c r="D18" s="10">
        <v>120.37</v>
      </c>
      <c r="E18" s="10">
        <v>92.44</v>
      </c>
      <c r="F18" s="11">
        <v>74</v>
      </c>
      <c r="G18" s="8" t="s">
        <v>44</v>
      </c>
      <c r="H18" s="9">
        <v>25</v>
      </c>
      <c r="I18" s="7" t="s">
        <v>45</v>
      </c>
      <c r="J18" s="9">
        <v>3637</v>
      </c>
      <c r="K18" s="7">
        <f t="shared" si="0"/>
        <v>92.44</v>
      </c>
      <c r="L18" s="7"/>
      <c r="M18" s="7">
        <f t="shared" si="1"/>
        <v>0</v>
      </c>
      <c r="N18" s="7">
        <f t="shared" si="2"/>
        <v>336204.28</v>
      </c>
      <c r="O18" s="7">
        <f t="shared" si="3"/>
        <v>336204.28</v>
      </c>
      <c r="P18" s="10">
        <v>312884.96</v>
      </c>
      <c r="Q18" s="10">
        <v>38432.94</v>
      </c>
      <c r="R18" s="10">
        <f t="shared" si="4"/>
        <v>52697.685</v>
      </c>
      <c r="S18" s="10">
        <v>0</v>
      </c>
      <c r="T18" s="10">
        <v>404015.585</v>
      </c>
      <c r="U18" s="15">
        <v>20000</v>
      </c>
      <c r="V18" s="15">
        <v>5000</v>
      </c>
      <c r="W18" s="15">
        <v>2400</v>
      </c>
      <c r="X18" s="15">
        <v>15000</v>
      </c>
      <c r="Y18" s="15">
        <v>37400</v>
      </c>
      <c r="Z18" s="10">
        <f t="shared" si="5"/>
        <v>446415.585</v>
      </c>
      <c r="AA18" s="20">
        <f t="shared" si="6"/>
        <v>446415.585</v>
      </c>
      <c r="AB18" s="10">
        <f t="shared" si="7"/>
        <v>409015.585</v>
      </c>
      <c r="AC18" s="10">
        <f t="shared" si="8"/>
        <v>-72811.3050000001</v>
      </c>
      <c r="AD18" s="19" t="s">
        <v>60</v>
      </c>
    </row>
    <row r="19" ht="29.4" customHeight="1" spans="1:30">
      <c r="A19" s="6">
        <v>17</v>
      </c>
      <c r="B19" s="6" t="s">
        <v>71</v>
      </c>
      <c r="C19" s="6" t="s">
        <v>72</v>
      </c>
      <c r="D19" s="10">
        <v>120.37</v>
      </c>
      <c r="E19" s="10">
        <v>133.75</v>
      </c>
      <c r="F19" s="11">
        <v>40</v>
      </c>
      <c r="G19" s="8" t="s">
        <v>44</v>
      </c>
      <c r="H19" s="9">
        <v>30</v>
      </c>
      <c r="I19" s="7" t="s">
        <v>34</v>
      </c>
      <c r="J19" s="9">
        <v>3607</v>
      </c>
      <c r="K19" s="7">
        <f t="shared" si="0"/>
        <v>130.37</v>
      </c>
      <c r="L19" s="7">
        <f>E19-D19-10</f>
        <v>3.38</v>
      </c>
      <c r="M19" s="7">
        <f t="shared" si="1"/>
        <v>13013</v>
      </c>
      <c r="N19" s="7">
        <f t="shared" si="2"/>
        <v>470244.59</v>
      </c>
      <c r="O19" s="7">
        <f t="shared" si="3"/>
        <v>483257.59</v>
      </c>
      <c r="P19" s="10">
        <v>305216.19</v>
      </c>
      <c r="Q19" s="10">
        <v>40148.21</v>
      </c>
      <c r="R19" s="10">
        <f t="shared" si="4"/>
        <v>51804.66</v>
      </c>
      <c r="S19" s="10">
        <v>0</v>
      </c>
      <c r="T19" s="10">
        <v>397169.06</v>
      </c>
      <c r="U19" s="15">
        <v>20000</v>
      </c>
      <c r="V19" s="15">
        <v>5000</v>
      </c>
      <c r="W19" s="15">
        <v>2400</v>
      </c>
      <c r="X19" s="15">
        <v>15000</v>
      </c>
      <c r="Y19" s="15">
        <v>37400</v>
      </c>
      <c r="Z19" s="10">
        <f t="shared" si="5"/>
        <v>439569.06</v>
      </c>
      <c r="AA19" s="20">
        <f t="shared" si="6"/>
        <v>439569.06</v>
      </c>
      <c r="AB19" s="10">
        <f t="shared" si="7"/>
        <v>402169.06</v>
      </c>
      <c r="AC19" s="10">
        <f t="shared" si="8"/>
        <v>81088.53</v>
      </c>
      <c r="AD19" s="19" t="s">
        <v>60</v>
      </c>
    </row>
    <row r="20" ht="29.4" customHeight="1" spans="1:30">
      <c r="A20" s="6">
        <v>18</v>
      </c>
      <c r="B20" s="6" t="s">
        <v>73</v>
      </c>
      <c r="C20" s="6" t="s">
        <v>74</v>
      </c>
      <c r="D20" s="10">
        <v>120.37</v>
      </c>
      <c r="E20" s="10">
        <v>133.75</v>
      </c>
      <c r="F20" s="11">
        <v>107</v>
      </c>
      <c r="G20" s="8" t="s">
        <v>33</v>
      </c>
      <c r="H20" s="9">
        <v>16</v>
      </c>
      <c r="I20" s="7" t="s">
        <v>38</v>
      </c>
      <c r="J20" s="9">
        <v>3652</v>
      </c>
      <c r="K20" s="7">
        <f t="shared" si="0"/>
        <v>130.37</v>
      </c>
      <c r="L20" s="7">
        <f>E20-D20-10</f>
        <v>3.38</v>
      </c>
      <c r="M20" s="7">
        <f t="shared" si="1"/>
        <v>13013</v>
      </c>
      <c r="N20" s="7">
        <f t="shared" si="2"/>
        <v>476111.24</v>
      </c>
      <c r="O20" s="7">
        <f t="shared" si="3"/>
        <v>489124.24</v>
      </c>
      <c r="P20" s="10">
        <v>305216.19</v>
      </c>
      <c r="Q20" s="10">
        <v>46872.08</v>
      </c>
      <c r="R20" s="10">
        <f t="shared" si="4"/>
        <v>52813.2405</v>
      </c>
      <c r="S20" s="10">
        <v>0</v>
      </c>
      <c r="T20" s="10">
        <v>404901.5105</v>
      </c>
      <c r="U20" s="15">
        <v>20000</v>
      </c>
      <c r="V20" s="15">
        <v>5000</v>
      </c>
      <c r="W20" s="15">
        <v>2400</v>
      </c>
      <c r="X20" s="15">
        <v>15000</v>
      </c>
      <c r="Y20" s="15">
        <v>37400</v>
      </c>
      <c r="Z20" s="10">
        <f t="shared" si="5"/>
        <v>447301.5105</v>
      </c>
      <c r="AA20" s="20">
        <f t="shared" si="6"/>
        <v>447301.5105</v>
      </c>
      <c r="AB20" s="10">
        <f t="shared" si="7"/>
        <v>409901.5105</v>
      </c>
      <c r="AC20" s="10">
        <f t="shared" si="8"/>
        <v>79222.7295</v>
      </c>
      <c r="AD20" s="19" t="s">
        <v>60</v>
      </c>
    </row>
    <row r="21" ht="29.4" customHeight="1" spans="1:30">
      <c r="A21" s="6">
        <v>19</v>
      </c>
      <c r="B21" s="6" t="s">
        <v>75</v>
      </c>
      <c r="C21" s="6" t="s">
        <v>76</v>
      </c>
      <c r="D21" s="10">
        <v>120.37</v>
      </c>
      <c r="E21" s="10">
        <v>133.75</v>
      </c>
      <c r="F21" s="11">
        <v>86</v>
      </c>
      <c r="G21" s="8" t="s">
        <v>33</v>
      </c>
      <c r="H21" s="9">
        <v>24</v>
      </c>
      <c r="I21" s="7" t="s">
        <v>38</v>
      </c>
      <c r="J21" s="9">
        <v>3672</v>
      </c>
      <c r="K21" s="7">
        <f t="shared" si="0"/>
        <v>130.37</v>
      </c>
      <c r="L21" s="7">
        <f>E21-D21-10</f>
        <v>3.38</v>
      </c>
      <c r="M21" s="7">
        <f t="shared" si="1"/>
        <v>13013</v>
      </c>
      <c r="N21" s="7">
        <f t="shared" si="2"/>
        <v>478718.64</v>
      </c>
      <c r="O21" s="7">
        <f t="shared" si="3"/>
        <v>491731.64</v>
      </c>
      <c r="P21" s="10">
        <v>285278.1</v>
      </c>
      <c r="Q21" s="10">
        <v>39748.58</v>
      </c>
      <c r="R21" s="10">
        <f t="shared" si="4"/>
        <v>48754.002</v>
      </c>
      <c r="S21" s="10">
        <v>0</v>
      </c>
      <c r="T21" s="10">
        <v>373780.682</v>
      </c>
      <c r="U21" s="15">
        <v>20000</v>
      </c>
      <c r="V21" s="15">
        <v>5000</v>
      </c>
      <c r="W21" s="15">
        <v>2400</v>
      </c>
      <c r="X21" s="15">
        <v>15000</v>
      </c>
      <c r="Y21" s="15">
        <v>37400</v>
      </c>
      <c r="Z21" s="10">
        <f t="shared" si="5"/>
        <v>416180.682</v>
      </c>
      <c r="AA21" s="20">
        <f t="shared" si="6"/>
        <v>416180.682</v>
      </c>
      <c r="AB21" s="10">
        <f t="shared" si="7"/>
        <v>378780.682</v>
      </c>
      <c r="AC21" s="10">
        <f t="shared" si="8"/>
        <v>112950.958</v>
      </c>
      <c r="AD21" s="19" t="s">
        <v>60</v>
      </c>
    </row>
    <row r="22" ht="29.4" customHeight="1" spans="1:30">
      <c r="A22" s="6">
        <v>20</v>
      </c>
      <c r="B22" s="6" t="s">
        <v>77</v>
      </c>
      <c r="C22" s="6" t="s">
        <v>78</v>
      </c>
      <c r="D22" s="10">
        <v>120.37</v>
      </c>
      <c r="E22" s="10">
        <v>133.75</v>
      </c>
      <c r="F22" s="11">
        <v>85</v>
      </c>
      <c r="G22" s="8" t="s">
        <v>33</v>
      </c>
      <c r="H22" s="9">
        <v>18</v>
      </c>
      <c r="I22" s="7" t="s">
        <v>38</v>
      </c>
      <c r="J22" s="9">
        <v>3672</v>
      </c>
      <c r="K22" s="7">
        <f t="shared" si="0"/>
        <v>130.37</v>
      </c>
      <c r="L22" s="7">
        <f>E22-D22-10</f>
        <v>3.38</v>
      </c>
      <c r="M22" s="7">
        <f t="shared" si="1"/>
        <v>13013</v>
      </c>
      <c r="N22" s="7">
        <f t="shared" si="2"/>
        <v>478718.64</v>
      </c>
      <c r="O22" s="7">
        <f t="shared" si="3"/>
        <v>491731.64</v>
      </c>
      <c r="P22" s="10">
        <v>285278.1</v>
      </c>
      <c r="Q22" s="10">
        <v>39386.27</v>
      </c>
      <c r="R22" s="10">
        <f t="shared" si="4"/>
        <v>48699.6555</v>
      </c>
      <c r="S22" s="10">
        <v>0</v>
      </c>
      <c r="T22" s="10">
        <v>373364.0255</v>
      </c>
      <c r="U22" s="15">
        <v>20000</v>
      </c>
      <c r="V22" s="15">
        <v>5000</v>
      </c>
      <c r="W22" s="15">
        <v>2400</v>
      </c>
      <c r="X22" s="15">
        <v>15000</v>
      </c>
      <c r="Y22" s="15">
        <v>37400</v>
      </c>
      <c r="Z22" s="10">
        <f t="shared" si="5"/>
        <v>415764.0255</v>
      </c>
      <c r="AA22" s="20">
        <f t="shared" si="6"/>
        <v>415764.0255</v>
      </c>
      <c r="AB22" s="10">
        <f t="shared" si="7"/>
        <v>378364.0255</v>
      </c>
      <c r="AC22" s="10">
        <f t="shared" si="8"/>
        <v>113367.6145</v>
      </c>
      <c r="AD22" s="19" t="s">
        <v>60</v>
      </c>
    </row>
    <row r="23" ht="29.4" customHeight="1" spans="1:30">
      <c r="A23" s="6">
        <v>21</v>
      </c>
      <c r="B23" s="6" t="s">
        <v>79</v>
      </c>
      <c r="C23" s="6" t="s">
        <v>80</v>
      </c>
      <c r="D23" s="10">
        <v>132.67</v>
      </c>
      <c r="E23" s="10">
        <v>133.75</v>
      </c>
      <c r="F23" s="11">
        <v>84</v>
      </c>
      <c r="G23" s="8" t="s">
        <v>33</v>
      </c>
      <c r="H23" s="9">
        <v>19</v>
      </c>
      <c r="I23" s="7" t="s">
        <v>38</v>
      </c>
      <c r="J23" s="9">
        <v>3682</v>
      </c>
      <c r="K23" s="7">
        <f t="shared" si="0"/>
        <v>133.75</v>
      </c>
      <c r="L23" s="7"/>
      <c r="M23" s="7">
        <f t="shared" si="1"/>
        <v>0</v>
      </c>
      <c r="N23" s="7">
        <f t="shared" si="2"/>
        <v>492467.5</v>
      </c>
      <c r="O23" s="7">
        <f t="shared" si="3"/>
        <v>492467.5</v>
      </c>
      <c r="P23" s="10">
        <v>344857.09</v>
      </c>
      <c r="Q23" s="10">
        <v>41483.26</v>
      </c>
      <c r="R23" s="10">
        <f t="shared" si="4"/>
        <v>57951.0525</v>
      </c>
      <c r="S23" s="10">
        <v>0</v>
      </c>
      <c r="T23" s="10">
        <v>444291.4025</v>
      </c>
      <c r="U23" s="15">
        <v>20000</v>
      </c>
      <c r="V23" s="15">
        <v>5000</v>
      </c>
      <c r="W23" s="15">
        <v>2400</v>
      </c>
      <c r="X23" s="15">
        <v>15000</v>
      </c>
      <c r="Y23" s="15">
        <v>37400</v>
      </c>
      <c r="Z23" s="10">
        <f t="shared" si="5"/>
        <v>486691.4025</v>
      </c>
      <c r="AA23" s="20">
        <f t="shared" si="6"/>
        <v>486691.4025</v>
      </c>
      <c r="AB23" s="10">
        <f t="shared" si="7"/>
        <v>449291.4025</v>
      </c>
      <c r="AC23" s="10">
        <f t="shared" si="8"/>
        <v>43176.0975</v>
      </c>
      <c r="AD23" s="19" t="s">
        <v>81</v>
      </c>
    </row>
    <row r="24" ht="29.4" customHeight="1" spans="1:30">
      <c r="A24" s="6">
        <v>22</v>
      </c>
      <c r="B24" s="6" t="s">
        <v>82</v>
      </c>
      <c r="C24" s="6" t="s">
        <v>83</v>
      </c>
      <c r="D24" s="10">
        <v>132.67</v>
      </c>
      <c r="E24" s="10">
        <v>133.75</v>
      </c>
      <c r="F24" s="11">
        <v>61</v>
      </c>
      <c r="G24" s="8" t="s">
        <v>44</v>
      </c>
      <c r="H24" s="9">
        <v>22</v>
      </c>
      <c r="I24" s="7" t="s">
        <v>34</v>
      </c>
      <c r="J24" s="9">
        <v>3687</v>
      </c>
      <c r="K24" s="7">
        <f t="shared" si="0"/>
        <v>133.75</v>
      </c>
      <c r="L24" s="7"/>
      <c r="M24" s="7">
        <f t="shared" si="1"/>
        <v>0</v>
      </c>
      <c r="N24" s="7">
        <f t="shared" si="2"/>
        <v>493136.25</v>
      </c>
      <c r="O24" s="7">
        <f t="shared" si="3"/>
        <v>493136.25</v>
      </c>
      <c r="P24" s="10">
        <v>344857.09</v>
      </c>
      <c r="Q24" s="10">
        <v>44439.14</v>
      </c>
      <c r="R24" s="10">
        <f t="shared" si="4"/>
        <v>58394.4345</v>
      </c>
      <c r="S24" s="10">
        <v>0</v>
      </c>
      <c r="T24" s="10">
        <v>447690.6645</v>
      </c>
      <c r="U24" s="15">
        <v>20000</v>
      </c>
      <c r="V24" s="15">
        <v>5000</v>
      </c>
      <c r="W24" s="15">
        <v>2400</v>
      </c>
      <c r="X24" s="15">
        <v>15000</v>
      </c>
      <c r="Y24" s="15">
        <v>37400</v>
      </c>
      <c r="Z24" s="10">
        <f t="shared" si="5"/>
        <v>490090.6645</v>
      </c>
      <c r="AA24" s="20">
        <f t="shared" si="6"/>
        <v>490090.6645</v>
      </c>
      <c r="AB24" s="10">
        <f t="shared" si="7"/>
        <v>452690.6645</v>
      </c>
      <c r="AC24" s="10">
        <f t="shared" si="8"/>
        <v>40445.5855</v>
      </c>
      <c r="AD24" s="19" t="s">
        <v>81</v>
      </c>
    </row>
    <row r="25" ht="29.4" customHeight="1" spans="1:30">
      <c r="A25" s="6">
        <v>23</v>
      </c>
      <c r="B25" s="6" t="s">
        <v>84</v>
      </c>
      <c r="C25" s="6" t="s">
        <v>85</v>
      </c>
      <c r="D25" s="10">
        <v>120.37</v>
      </c>
      <c r="E25" s="10">
        <v>133.75</v>
      </c>
      <c r="F25" s="11">
        <v>87</v>
      </c>
      <c r="G25" s="8" t="s">
        <v>33</v>
      </c>
      <c r="H25" s="9">
        <v>8</v>
      </c>
      <c r="I25" s="7" t="s">
        <v>34</v>
      </c>
      <c r="J25" s="9">
        <v>3566</v>
      </c>
      <c r="K25" s="7">
        <f t="shared" si="0"/>
        <v>130.37</v>
      </c>
      <c r="L25" s="7">
        <f t="shared" ref="L25:L30" si="9">E25-D25-10</f>
        <v>3.38</v>
      </c>
      <c r="M25" s="7">
        <f t="shared" si="1"/>
        <v>13013</v>
      </c>
      <c r="N25" s="7">
        <f t="shared" si="2"/>
        <v>464899.42</v>
      </c>
      <c r="O25" s="7">
        <f t="shared" si="3"/>
        <v>477912.42</v>
      </c>
      <c r="P25" s="10">
        <v>317486.71</v>
      </c>
      <c r="Q25" s="10">
        <v>31591.11</v>
      </c>
      <c r="R25" s="10">
        <f t="shared" si="4"/>
        <v>52361.673</v>
      </c>
      <c r="S25" s="10">
        <v>0</v>
      </c>
      <c r="T25" s="10">
        <v>401439.493</v>
      </c>
      <c r="U25" s="15">
        <v>20000</v>
      </c>
      <c r="V25" s="15">
        <v>5000</v>
      </c>
      <c r="W25" s="15">
        <v>2400</v>
      </c>
      <c r="X25" s="15">
        <v>15000</v>
      </c>
      <c r="Y25" s="15">
        <v>37400</v>
      </c>
      <c r="Z25" s="10">
        <f t="shared" si="5"/>
        <v>443839.493</v>
      </c>
      <c r="AA25" s="20">
        <f t="shared" si="6"/>
        <v>443839.493</v>
      </c>
      <c r="AB25" s="10">
        <f t="shared" si="7"/>
        <v>406439.493</v>
      </c>
      <c r="AC25" s="10">
        <f t="shared" si="8"/>
        <v>71472.927</v>
      </c>
      <c r="AD25" s="19" t="s">
        <v>81</v>
      </c>
    </row>
    <row r="26" ht="29.4" customHeight="1" spans="1:30">
      <c r="A26" s="6">
        <v>24</v>
      </c>
      <c r="B26" s="6" t="s">
        <v>86</v>
      </c>
      <c r="C26" s="6" t="s">
        <v>87</v>
      </c>
      <c r="D26" s="10">
        <v>120.37</v>
      </c>
      <c r="E26" s="10">
        <v>133.75</v>
      </c>
      <c r="F26" s="11">
        <v>73</v>
      </c>
      <c r="G26" s="8" t="s">
        <v>44</v>
      </c>
      <c r="H26" s="9">
        <v>11</v>
      </c>
      <c r="I26" s="7" t="s">
        <v>34</v>
      </c>
      <c r="J26" s="9">
        <v>3597</v>
      </c>
      <c r="K26" s="7">
        <f t="shared" si="0"/>
        <v>130.37</v>
      </c>
      <c r="L26" s="7">
        <f t="shared" si="9"/>
        <v>3.38</v>
      </c>
      <c r="M26" s="7">
        <f t="shared" si="1"/>
        <v>13013</v>
      </c>
      <c r="N26" s="7">
        <f t="shared" si="2"/>
        <v>468940.89</v>
      </c>
      <c r="O26" s="7">
        <f t="shared" si="3"/>
        <v>481953.89</v>
      </c>
      <c r="P26" s="10">
        <v>317486.71</v>
      </c>
      <c r="Q26" s="10">
        <v>42799.96</v>
      </c>
      <c r="R26" s="10">
        <f t="shared" si="4"/>
        <v>54043.0005</v>
      </c>
      <c r="S26" s="10">
        <v>0</v>
      </c>
      <c r="T26" s="10">
        <v>414329.6705</v>
      </c>
      <c r="U26" s="15">
        <v>20000</v>
      </c>
      <c r="V26" s="15">
        <v>5000</v>
      </c>
      <c r="W26" s="15">
        <v>2400</v>
      </c>
      <c r="X26" s="15">
        <v>15000</v>
      </c>
      <c r="Y26" s="15">
        <v>37400</v>
      </c>
      <c r="Z26" s="10">
        <f t="shared" si="5"/>
        <v>456729.6705</v>
      </c>
      <c r="AA26" s="20">
        <f t="shared" si="6"/>
        <v>456729.6705</v>
      </c>
      <c r="AB26" s="10">
        <f t="shared" si="7"/>
        <v>419329.6705</v>
      </c>
      <c r="AC26" s="10">
        <f t="shared" si="8"/>
        <v>62624.2195</v>
      </c>
      <c r="AD26" s="19" t="s">
        <v>81</v>
      </c>
    </row>
    <row r="27" ht="29.4" customHeight="1" spans="1:30">
      <c r="A27" s="6">
        <v>25</v>
      </c>
      <c r="B27" s="6" t="s">
        <v>88</v>
      </c>
      <c r="C27" s="6" t="s">
        <v>89</v>
      </c>
      <c r="D27" s="10">
        <v>120.37</v>
      </c>
      <c r="E27" s="10">
        <v>133.75</v>
      </c>
      <c r="F27" s="11">
        <v>137</v>
      </c>
      <c r="G27" s="8" t="s">
        <v>33</v>
      </c>
      <c r="H27" s="9">
        <v>27</v>
      </c>
      <c r="I27" s="7" t="s">
        <v>34</v>
      </c>
      <c r="J27" s="9">
        <v>3636</v>
      </c>
      <c r="K27" s="7">
        <f t="shared" si="0"/>
        <v>130.37</v>
      </c>
      <c r="L27" s="7">
        <f t="shared" si="9"/>
        <v>3.38</v>
      </c>
      <c r="M27" s="7">
        <f t="shared" si="1"/>
        <v>13013</v>
      </c>
      <c r="N27" s="7">
        <f t="shared" si="2"/>
        <v>474025.32</v>
      </c>
      <c r="O27" s="7">
        <f t="shared" si="3"/>
        <v>487038.32</v>
      </c>
      <c r="P27" s="10">
        <v>312884.96</v>
      </c>
      <c r="Q27" s="10">
        <v>41424.13</v>
      </c>
      <c r="R27" s="10">
        <f t="shared" si="4"/>
        <v>53146.3635</v>
      </c>
      <c r="S27" s="10">
        <v>0</v>
      </c>
      <c r="T27" s="10">
        <v>407455.4535</v>
      </c>
      <c r="U27" s="15">
        <v>20000</v>
      </c>
      <c r="V27" s="15">
        <v>5000</v>
      </c>
      <c r="W27" s="15">
        <v>2400</v>
      </c>
      <c r="X27" s="15">
        <v>15000</v>
      </c>
      <c r="Y27" s="15">
        <v>37400</v>
      </c>
      <c r="Z27" s="10">
        <f t="shared" si="5"/>
        <v>449855.4535</v>
      </c>
      <c r="AA27" s="20">
        <f t="shared" si="6"/>
        <v>449855.4535</v>
      </c>
      <c r="AB27" s="10">
        <f t="shared" si="7"/>
        <v>412455.4535</v>
      </c>
      <c r="AC27" s="10">
        <f t="shared" si="8"/>
        <v>74582.8665</v>
      </c>
      <c r="AD27" s="19" t="s">
        <v>81</v>
      </c>
    </row>
    <row r="28" ht="29.4" customHeight="1" spans="1:30">
      <c r="A28" s="6">
        <v>26</v>
      </c>
      <c r="B28" s="6" t="s">
        <v>90</v>
      </c>
      <c r="C28" s="6" t="s">
        <v>91</v>
      </c>
      <c r="D28" s="10">
        <v>120.37</v>
      </c>
      <c r="E28" s="10">
        <v>133.75</v>
      </c>
      <c r="F28" s="11">
        <v>112</v>
      </c>
      <c r="G28" s="8" t="s">
        <v>33</v>
      </c>
      <c r="H28" s="9">
        <v>2</v>
      </c>
      <c r="I28" s="7" t="s">
        <v>34</v>
      </c>
      <c r="J28" s="9">
        <v>3516</v>
      </c>
      <c r="K28" s="7">
        <f t="shared" si="0"/>
        <v>130.37</v>
      </c>
      <c r="L28" s="7">
        <f t="shared" si="9"/>
        <v>3.38</v>
      </c>
      <c r="M28" s="7">
        <f t="shared" si="1"/>
        <v>13013</v>
      </c>
      <c r="N28" s="7">
        <f t="shared" si="2"/>
        <v>458380.92</v>
      </c>
      <c r="O28" s="7">
        <f t="shared" si="3"/>
        <v>471393.92</v>
      </c>
      <c r="P28" s="10">
        <v>312884.96</v>
      </c>
      <c r="Q28" s="10">
        <v>48410.41</v>
      </c>
      <c r="R28" s="10">
        <f t="shared" si="4"/>
        <v>54194.3055</v>
      </c>
      <c r="S28" s="10">
        <v>0</v>
      </c>
      <c r="T28" s="10">
        <v>415489.6755</v>
      </c>
      <c r="U28" s="15">
        <v>20000</v>
      </c>
      <c r="V28" s="15">
        <v>5000</v>
      </c>
      <c r="W28" s="15">
        <v>2400</v>
      </c>
      <c r="X28" s="15">
        <v>15000</v>
      </c>
      <c r="Y28" s="15">
        <v>37400</v>
      </c>
      <c r="Z28" s="10">
        <f t="shared" si="5"/>
        <v>457889.6755</v>
      </c>
      <c r="AA28" s="20">
        <f t="shared" si="6"/>
        <v>457889.6755</v>
      </c>
      <c r="AB28" s="10">
        <f t="shared" si="7"/>
        <v>420489.6755</v>
      </c>
      <c r="AC28" s="10">
        <f t="shared" si="8"/>
        <v>50904.2445</v>
      </c>
      <c r="AD28" s="19" t="s">
        <v>81</v>
      </c>
    </row>
    <row r="29" ht="29.4" customHeight="1" spans="1:30">
      <c r="A29" s="6">
        <v>27</v>
      </c>
      <c r="B29" s="6" t="s">
        <v>92</v>
      </c>
      <c r="C29" s="6" t="s">
        <v>93</v>
      </c>
      <c r="D29" s="10">
        <v>120.37</v>
      </c>
      <c r="E29" s="10">
        <v>133.75</v>
      </c>
      <c r="F29" s="11">
        <v>77</v>
      </c>
      <c r="G29" s="8" t="s">
        <v>44</v>
      </c>
      <c r="H29" s="9">
        <v>2</v>
      </c>
      <c r="I29" s="7" t="s">
        <v>34</v>
      </c>
      <c r="J29" s="9">
        <v>3517</v>
      </c>
      <c r="K29" s="7">
        <f t="shared" si="0"/>
        <v>130.37</v>
      </c>
      <c r="L29" s="7">
        <f t="shared" si="9"/>
        <v>3.38</v>
      </c>
      <c r="M29" s="7">
        <f t="shared" si="1"/>
        <v>13013</v>
      </c>
      <c r="N29" s="7">
        <f t="shared" si="2"/>
        <v>458511.29</v>
      </c>
      <c r="O29" s="7">
        <f t="shared" si="3"/>
        <v>471524.29</v>
      </c>
      <c r="P29" s="10">
        <v>305216.19</v>
      </c>
      <c r="Q29" s="10">
        <v>45372.27</v>
      </c>
      <c r="R29" s="10">
        <f t="shared" si="4"/>
        <v>52588.269</v>
      </c>
      <c r="S29" s="10">
        <v>0</v>
      </c>
      <c r="T29" s="10">
        <v>403176.729</v>
      </c>
      <c r="U29" s="15">
        <v>20000</v>
      </c>
      <c r="V29" s="15">
        <v>5000</v>
      </c>
      <c r="W29" s="15">
        <v>2400</v>
      </c>
      <c r="X29" s="15">
        <v>15000</v>
      </c>
      <c r="Y29" s="15">
        <v>37400</v>
      </c>
      <c r="Z29" s="10">
        <f t="shared" si="5"/>
        <v>445576.729</v>
      </c>
      <c r="AA29" s="20">
        <f t="shared" si="6"/>
        <v>445576.729</v>
      </c>
      <c r="AB29" s="10">
        <f t="shared" si="7"/>
        <v>408176.729</v>
      </c>
      <c r="AC29" s="10">
        <f t="shared" si="8"/>
        <v>63347.561</v>
      </c>
      <c r="AD29" s="19" t="s">
        <v>81</v>
      </c>
    </row>
    <row r="30" ht="29.4" customHeight="1" spans="1:30">
      <c r="A30" s="6">
        <v>28</v>
      </c>
      <c r="B30" s="6" t="s">
        <v>94</v>
      </c>
      <c r="C30" s="6" t="s">
        <v>95</v>
      </c>
      <c r="D30" s="10">
        <v>120.37</v>
      </c>
      <c r="E30" s="10">
        <v>133.75</v>
      </c>
      <c r="F30" s="11">
        <v>62</v>
      </c>
      <c r="G30" s="8" t="s">
        <v>33</v>
      </c>
      <c r="H30" s="9">
        <v>11</v>
      </c>
      <c r="I30" s="7" t="s">
        <v>34</v>
      </c>
      <c r="J30" s="9">
        <v>3596</v>
      </c>
      <c r="K30" s="7">
        <f t="shared" si="0"/>
        <v>130.37</v>
      </c>
      <c r="L30" s="7">
        <f t="shared" si="9"/>
        <v>3.38</v>
      </c>
      <c r="M30" s="7">
        <f t="shared" si="1"/>
        <v>13013</v>
      </c>
      <c r="N30" s="7">
        <f t="shared" si="2"/>
        <v>468810.52</v>
      </c>
      <c r="O30" s="7">
        <f t="shared" si="3"/>
        <v>481823.52</v>
      </c>
      <c r="P30" s="10">
        <v>305216.19</v>
      </c>
      <c r="Q30" s="10">
        <v>62662.21</v>
      </c>
      <c r="R30" s="10">
        <f t="shared" si="4"/>
        <v>55181.76</v>
      </c>
      <c r="S30" s="10">
        <v>0</v>
      </c>
      <c r="T30" s="10">
        <v>423060.16</v>
      </c>
      <c r="U30" s="15">
        <v>20000</v>
      </c>
      <c r="V30" s="15">
        <v>5000</v>
      </c>
      <c r="W30" s="15">
        <v>2400</v>
      </c>
      <c r="X30" s="15">
        <v>15000</v>
      </c>
      <c r="Y30" s="15">
        <v>37400</v>
      </c>
      <c r="Z30" s="10">
        <f t="shared" si="5"/>
        <v>465460.16</v>
      </c>
      <c r="AA30" s="20">
        <f t="shared" si="6"/>
        <v>465460.16</v>
      </c>
      <c r="AB30" s="10">
        <f t="shared" si="7"/>
        <v>428060.16</v>
      </c>
      <c r="AC30" s="10">
        <f t="shared" si="8"/>
        <v>53763.36</v>
      </c>
      <c r="AD30" s="19" t="s">
        <v>81</v>
      </c>
    </row>
    <row r="31" ht="29.4" customHeight="1" spans="1:30">
      <c r="A31" s="6">
        <v>29</v>
      </c>
      <c r="B31" s="6" t="s">
        <v>96</v>
      </c>
      <c r="C31" s="6" t="s">
        <v>97</v>
      </c>
      <c r="D31" s="10">
        <v>120.37</v>
      </c>
      <c r="E31" s="10">
        <v>92.44</v>
      </c>
      <c r="F31" s="11">
        <v>160</v>
      </c>
      <c r="G31" s="8" t="s">
        <v>33</v>
      </c>
      <c r="H31" s="9">
        <v>8</v>
      </c>
      <c r="I31" s="7" t="s">
        <v>45</v>
      </c>
      <c r="J31" s="9">
        <v>3551</v>
      </c>
      <c r="K31" s="7">
        <f t="shared" si="0"/>
        <v>92.44</v>
      </c>
      <c r="L31" s="7"/>
      <c r="M31" s="7">
        <f t="shared" si="1"/>
        <v>0</v>
      </c>
      <c r="N31" s="7">
        <f t="shared" si="2"/>
        <v>328254.44</v>
      </c>
      <c r="O31" s="7">
        <f t="shared" si="3"/>
        <v>328254.44</v>
      </c>
      <c r="P31" s="10">
        <v>285278.1</v>
      </c>
      <c r="Q31" s="10">
        <v>45396.34</v>
      </c>
      <c r="R31" s="10">
        <f t="shared" si="4"/>
        <v>49601.166</v>
      </c>
      <c r="S31" s="10">
        <v>0</v>
      </c>
      <c r="T31" s="10">
        <v>380275.606</v>
      </c>
      <c r="U31" s="15">
        <v>20000</v>
      </c>
      <c r="V31" s="15">
        <v>5000</v>
      </c>
      <c r="W31" s="15">
        <v>2400</v>
      </c>
      <c r="X31" s="15">
        <v>15000</v>
      </c>
      <c r="Y31" s="15">
        <v>37400</v>
      </c>
      <c r="Z31" s="10">
        <f t="shared" si="5"/>
        <v>422675.606</v>
      </c>
      <c r="AA31" s="20">
        <f t="shared" si="6"/>
        <v>422675.606</v>
      </c>
      <c r="AB31" s="10">
        <f t="shared" si="7"/>
        <v>385275.606</v>
      </c>
      <c r="AC31" s="10">
        <f t="shared" si="8"/>
        <v>-57021.166</v>
      </c>
      <c r="AD31" s="19" t="s">
        <v>81</v>
      </c>
    </row>
    <row r="32" ht="29.4" customHeight="1" spans="1:30">
      <c r="A32" s="6">
        <v>30</v>
      </c>
      <c r="B32" s="6" t="s">
        <v>98</v>
      </c>
      <c r="C32" s="6" t="s">
        <v>99</v>
      </c>
      <c r="D32" s="10">
        <v>120.37</v>
      </c>
      <c r="E32" s="10">
        <v>133.75</v>
      </c>
      <c r="F32" s="11">
        <v>115</v>
      </c>
      <c r="G32" s="8" t="s">
        <v>33</v>
      </c>
      <c r="H32" s="9">
        <v>9</v>
      </c>
      <c r="I32" s="7" t="s">
        <v>38</v>
      </c>
      <c r="J32" s="9">
        <v>3582</v>
      </c>
      <c r="K32" s="7">
        <f t="shared" si="0"/>
        <v>130.37</v>
      </c>
      <c r="L32" s="7">
        <f>E32-D32-10</f>
        <v>3.38</v>
      </c>
      <c r="M32" s="7">
        <f t="shared" si="1"/>
        <v>13013</v>
      </c>
      <c r="N32" s="7">
        <f t="shared" si="2"/>
        <v>466985.34</v>
      </c>
      <c r="O32" s="7">
        <f t="shared" si="3"/>
        <v>479998.34</v>
      </c>
      <c r="P32" s="10">
        <v>285278.1</v>
      </c>
      <c r="Q32" s="10">
        <v>37370.07</v>
      </c>
      <c r="R32" s="10">
        <f t="shared" si="4"/>
        <v>48397.2255</v>
      </c>
      <c r="S32" s="10">
        <v>0</v>
      </c>
      <c r="T32" s="10">
        <v>371045.3955</v>
      </c>
      <c r="U32" s="15">
        <v>20000</v>
      </c>
      <c r="V32" s="15">
        <v>5000</v>
      </c>
      <c r="W32" s="15">
        <v>2400</v>
      </c>
      <c r="X32" s="15">
        <v>15000</v>
      </c>
      <c r="Y32" s="15">
        <v>37400</v>
      </c>
      <c r="Z32" s="10">
        <f t="shared" si="5"/>
        <v>413445.3955</v>
      </c>
      <c r="AA32" s="20">
        <f t="shared" si="6"/>
        <v>413445.3955</v>
      </c>
      <c r="AB32" s="10">
        <f t="shared" si="7"/>
        <v>376045.3955</v>
      </c>
      <c r="AC32" s="10">
        <f t="shared" si="8"/>
        <v>103952.9445</v>
      </c>
      <c r="AD32" s="19" t="s">
        <v>81</v>
      </c>
    </row>
    <row r="33" ht="29.4" customHeight="1" spans="1:30">
      <c r="A33" s="6">
        <v>31</v>
      </c>
      <c r="B33" s="6" t="s">
        <v>100</v>
      </c>
      <c r="C33" s="6" t="s">
        <v>101</v>
      </c>
      <c r="D33" s="10">
        <v>113.31</v>
      </c>
      <c r="E33" s="10">
        <v>92.44</v>
      </c>
      <c r="F33" s="11">
        <v>146</v>
      </c>
      <c r="G33" s="8" t="s">
        <v>33</v>
      </c>
      <c r="H33" s="9">
        <v>20</v>
      </c>
      <c r="I33" s="7" t="s">
        <v>102</v>
      </c>
      <c r="J33" s="9">
        <v>3666</v>
      </c>
      <c r="K33" s="7">
        <f t="shared" si="0"/>
        <v>92.44</v>
      </c>
      <c r="L33" s="7"/>
      <c r="M33" s="7">
        <f t="shared" si="1"/>
        <v>0</v>
      </c>
      <c r="N33" s="7">
        <f t="shared" si="2"/>
        <v>338885.04</v>
      </c>
      <c r="O33" s="7">
        <f t="shared" si="3"/>
        <v>338885.04</v>
      </c>
      <c r="P33" s="10">
        <v>294533.48</v>
      </c>
      <c r="Q33" s="10">
        <v>36914.13</v>
      </c>
      <c r="R33" s="10">
        <f t="shared" si="4"/>
        <v>49717.1415</v>
      </c>
      <c r="S33" s="10">
        <v>8004.99</v>
      </c>
      <c r="T33" s="10">
        <v>389169.7415</v>
      </c>
      <c r="U33" s="15">
        <v>20000</v>
      </c>
      <c r="V33" s="15">
        <v>5000</v>
      </c>
      <c r="W33" s="15">
        <v>2400</v>
      </c>
      <c r="X33" s="15">
        <v>12000</v>
      </c>
      <c r="Y33" s="15">
        <v>35400</v>
      </c>
      <c r="Z33" s="10">
        <f t="shared" si="5"/>
        <v>428569.7415</v>
      </c>
      <c r="AA33" s="20">
        <f t="shared" si="6"/>
        <v>428569.7415</v>
      </c>
      <c r="AB33" s="10">
        <f t="shared" si="7"/>
        <v>393169.7415</v>
      </c>
      <c r="AC33" s="10">
        <f t="shared" si="8"/>
        <v>-54284.7015</v>
      </c>
      <c r="AD33" s="21" t="s">
        <v>103</v>
      </c>
    </row>
    <row r="34" ht="29.4" customHeight="1" spans="1:30">
      <c r="A34" s="6">
        <v>32</v>
      </c>
      <c r="B34" s="6" t="s">
        <v>104</v>
      </c>
      <c r="C34" s="6" t="s">
        <v>105</v>
      </c>
      <c r="D34" s="10">
        <v>113.31</v>
      </c>
      <c r="E34" s="10">
        <v>92.44</v>
      </c>
      <c r="F34" s="11">
        <v>71</v>
      </c>
      <c r="G34" s="8" t="s">
        <v>44</v>
      </c>
      <c r="H34" s="9">
        <v>2</v>
      </c>
      <c r="I34" s="7" t="s">
        <v>45</v>
      </c>
      <c r="J34" s="9">
        <v>3497</v>
      </c>
      <c r="K34" s="7">
        <f t="shared" si="0"/>
        <v>92.44</v>
      </c>
      <c r="L34" s="7"/>
      <c r="M34" s="7">
        <f t="shared" si="1"/>
        <v>0</v>
      </c>
      <c r="N34" s="7">
        <f t="shared" si="2"/>
        <v>323262.68</v>
      </c>
      <c r="O34" s="7">
        <f t="shared" si="3"/>
        <v>323262.68</v>
      </c>
      <c r="P34" s="10">
        <v>294533.48</v>
      </c>
      <c r="Q34" s="10">
        <v>27021.04</v>
      </c>
      <c r="R34" s="10">
        <f t="shared" si="4"/>
        <v>48233.178</v>
      </c>
      <c r="S34" s="10">
        <v>8071.66</v>
      </c>
      <c r="T34" s="10">
        <v>377859.358</v>
      </c>
      <c r="U34" s="15">
        <v>20000</v>
      </c>
      <c r="V34" s="15">
        <v>5000</v>
      </c>
      <c r="W34" s="15">
        <v>2400</v>
      </c>
      <c r="X34" s="15">
        <v>12000</v>
      </c>
      <c r="Y34" s="15">
        <v>35400</v>
      </c>
      <c r="Z34" s="10">
        <f t="shared" si="5"/>
        <v>417259.358</v>
      </c>
      <c r="AA34" s="20">
        <f t="shared" si="6"/>
        <v>417259.358</v>
      </c>
      <c r="AB34" s="10">
        <f t="shared" si="7"/>
        <v>381859.358</v>
      </c>
      <c r="AC34" s="10">
        <f t="shared" si="8"/>
        <v>-58596.678</v>
      </c>
      <c r="AD34" s="21" t="s">
        <v>103</v>
      </c>
    </row>
    <row r="35" ht="29.4" customHeight="1" spans="1:30">
      <c r="A35" s="6">
        <v>33</v>
      </c>
      <c r="B35" s="6" t="s">
        <v>106</v>
      </c>
      <c r="C35" s="6" t="s">
        <v>107</v>
      </c>
      <c r="D35" s="10">
        <v>113.31</v>
      </c>
      <c r="E35" s="10">
        <v>133.75</v>
      </c>
      <c r="F35" s="11">
        <v>149</v>
      </c>
      <c r="G35" s="8" t="s">
        <v>33</v>
      </c>
      <c r="H35" s="9">
        <v>25</v>
      </c>
      <c r="I35" s="7" t="s">
        <v>38</v>
      </c>
      <c r="J35" s="9">
        <v>3662</v>
      </c>
      <c r="K35" s="7">
        <f t="shared" si="0"/>
        <v>123.31</v>
      </c>
      <c r="L35" s="7">
        <f t="shared" ref="L35:L41" si="10">E35-D35-10</f>
        <v>10.44</v>
      </c>
      <c r="M35" s="7">
        <f t="shared" si="1"/>
        <v>40194</v>
      </c>
      <c r="N35" s="7">
        <f t="shared" si="2"/>
        <v>451561.22</v>
      </c>
      <c r="O35" s="7">
        <f t="shared" si="3"/>
        <v>491755.22</v>
      </c>
      <c r="P35" s="10">
        <v>297421.75</v>
      </c>
      <c r="Q35" s="10">
        <v>33781.11</v>
      </c>
      <c r="R35" s="10">
        <f t="shared" si="4"/>
        <v>49680.429</v>
      </c>
      <c r="S35" s="10">
        <v>7204.99</v>
      </c>
      <c r="T35" s="10">
        <v>388088.279</v>
      </c>
      <c r="U35" s="15">
        <v>20000</v>
      </c>
      <c r="V35" s="15">
        <v>5000</v>
      </c>
      <c r="W35" s="15">
        <v>2400</v>
      </c>
      <c r="X35" s="15">
        <v>12000</v>
      </c>
      <c r="Y35" s="15">
        <v>35400</v>
      </c>
      <c r="Z35" s="10">
        <f t="shared" si="5"/>
        <v>427488.279</v>
      </c>
      <c r="AA35" s="20">
        <f t="shared" si="6"/>
        <v>427488.279</v>
      </c>
      <c r="AB35" s="10">
        <f t="shared" si="7"/>
        <v>392088.279</v>
      </c>
      <c r="AC35" s="10">
        <f t="shared" si="8"/>
        <v>99666.941</v>
      </c>
      <c r="AD35" s="21" t="s">
        <v>103</v>
      </c>
    </row>
    <row r="36" ht="29.4" customHeight="1" spans="1:30">
      <c r="A36" s="6">
        <v>34</v>
      </c>
      <c r="B36" s="6" t="s">
        <v>108</v>
      </c>
      <c r="C36" s="6" t="s">
        <v>109</v>
      </c>
      <c r="D36" s="10">
        <v>113.31</v>
      </c>
      <c r="E36" s="10" t="s">
        <v>110</v>
      </c>
      <c r="F36" s="11"/>
      <c r="G36" s="8"/>
      <c r="H36" s="9"/>
      <c r="I36" s="7"/>
      <c r="J36" s="9"/>
      <c r="K36" s="7"/>
      <c r="L36" s="7"/>
      <c r="M36" s="7"/>
      <c r="N36" s="7"/>
      <c r="O36" s="7"/>
      <c r="P36" s="10">
        <v>297421.75</v>
      </c>
      <c r="Q36" s="10">
        <v>21758.92</v>
      </c>
      <c r="R36" s="10">
        <f t="shared" si="4"/>
        <v>47877.1005</v>
      </c>
      <c r="S36" s="10">
        <v>7004.99</v>
      </c>
      <c r="T36" s="10">
        <v>374062.7605</v>
      </c>
      <c r="U36" s="15">
        <v>0</v>
      </c>
      <c r="V36" s="15">
        <v>0</v>
      </c>
      <c r="W36" s="15">
        <v>2400</v>
      </c>
      <c r="X36" s="15">
        <v>0</v>
      </c>
      <c r="Y36" s="15">
        <v>2400</v>
      </c>
      <c r="Z36" s="10">
        <f t="shared" si="5"/>
        <v>376462.7605</v>
      </c>
      <c r="AA36" s="10"/>
      <c r="AB36" s="10">
        <f t="shared" si="7"/>
        <v>374062.7605</v>
      </c>
      <c r="AC36" s="10">
        <f t="shared" si="8"/>
        <v>-374062.7605</v>
      </c>
      <c r="AD36" s="21" t="s">
        <v>103</v>
      </c>
    </row>
    <row r="37" s="1" customFormat="1" ht="29.4" customHeight="1" spans="1:30">
      <c r="A37" s="6">
        <v>35</v>
      </c>
      <c r="B37" s="6" t="s">
        <v>111</v>
      </c>
      <c r="C37" s="6" t="s">
        <v>112</v>
      </c>
      <c r="D37" s="10">
        <v>113.31</v>
      </c>
      <c r="E37" s="10">
        <v>133.75</v>
      </c>
      <c r="F37" s="11">
        <v>53</v>
      </c>
      <c r="G37" s="8" t="s">
        <v>44</v>
      </c>
      <c r="H37" s="9">
        <v>25</v>
      </c>
      <c r="I37" s="7" t="s">
        <v>34</v>
      </c>
      <c r="J37" s="9">
        <v>3657</v>
      </c>
      <c r="K37" s="7">
        <f t="shared" si="0"/>
        <v>123.31</v>
      </c>
      <c r="L37" s="7">
        <f t="shared" si="10"/>
        <v>10.44</v>
      </c>
      <c r="M37" s="7">
        <f t="shared" si="1"/>
        <v>40194</v>
      </c>
      <c r="N37" s="7">
        <f t="shared" si="2"/>
        <v>450944.67</v>
      </c>
      <c r="O37" s="7">
        <f t="shared" si="3"/>
        <v>491138.67</v>
      </c>
      <c r="P37" s="10">
        <v>291646.34</v>
      </c>
      <c r="Q37" s="10">
        <v>22906.75</v>
      </c>
      <c r="R37" s="10">
        <f t="shared" si="4"/>
        <v>47182.9635</v>
      </c>
      <c r="S37" s="10">
        <v>7999.09</v>
      </c>
      <c r="T37" s="10">
        <v>369175.1435</v>
      </c>
      <c r="U37" s="15">
        <v>20000</v>
      </c>
      <c r="V37" s="15">
        <v>5000</v>
      </c>
      <c r="W37" s="15">
        <v>2400</v>
      </c>
      <c r="X37" s="15">
        <v>12000</v>
      </c>
      <c r="Y37" s="15">
        <v>35400</v>
      </c>
      <c r="Z37" s="10">
        <f t="shared" si="5"/>
        <v>409135.1435</v>
      </c>
      <c r="AA37" s="20">
        <f t="shared" ref="AA37:AA96" si="11">Z37</f>
        <v>409135.1435</v>
      </c>
      <c r="AB37" s="10">
        <f t="shared" si="7"/>
        <v>373735.1435</v>
      </c>
      <c r="AC37" s="10">
        <f t="shared" si="8"/>
        <v>117403.5265</v>
      </c>
      <c r="AD37" s="21" t="s">
        <v>103</v>
      </c>
    </row>
    <row r="38" ht="29.4" customHeight="1" spans="1:30">
      <c r="A38" s="6">
        <v>36</v>
      </c>
      <c r="B38" s="6" t="s">
        <v>113</v>
      </c>
      <c r="C38" s="6" t="s">
        <v>114</v>
      </c>
      <c r="D38" s="10">
        <v>113.31</v>
      </c>
      <c r="E38" s="10">
        <v>133.75</v>
      </c>
      <c r="F38" s="11">
        <v>63</v>
      </c>
      <c r="G38" s="8" t="s">
        <v>33</v>
      </c>
      <c r="H38" s="9">
        <v>30</v>
      </c>
      <c r="I38" s="7" t="s">
        <v>34</v>
      </c>
      <c r="J38" s="9">
        <v>3606</v>
      </c>
      <c r="K38" s="7">
        <f t="shared" si="0"/>
        <v>123.31</v>
      </c>
      <c r="L38" s="7">
        <f t="shared" si="10"/>
        <v>10.44</v>
      </c>
      <c r="M38" s="7">
        <f t="shared" si="1"/>
        <v>40194</v>
      </c>
      <c r="N38" s="7">
        <f t="shared" si="2"/>
        <v>444655.86</v>
      </c>
      <c r="O38" s="7">
        <f t="shared" si="3"/>
        <v>484849.86</v>
      </c>
      <c r="P38" s="10">
        <v>291646.34</v>
      </c>
      <c r="Q38" s="10">
        <v>20752.73</v>
      </c>
      <c r="R38" s="10">
        <f t="shared" si="4"/>
        <v>46859.8605</v>
      </c>
      <c r="S38" s="10">
        <v>8071.66</v>
      </c>
      <c r="T38" s="10">
        <v>367330.5905</v>
      </c>
      <c r="U38" s="15">
        <v>20000</v>
      </c>
      <c r="V38" s="15">
        <v>5000</v>
      </c>
      <c r="W38" s="15">
        <v>2400</v>
      </c>
      <c r="X38" s="15">
        <v>12000</v>
      </c>
      <c r="Y38" s="15">
        <v>35400</v>
      </c>
      <c r="Z38" s="10">
        <f t="shared" si="5"/>
        <v>406730.5905</v>
      </c>
      <c r="AA38" s="20">
        <f t="shared" si="11"/>
        <v>406730.5905</v>
      </c>
      <c r="AB38" s="10">
        <f t="shared" si="7"/>
        <v>371330.5905</v>
      </c>
      <c r="AC38" s="10">
        <f t="shared" si="8"/>
        <v>113519.2695</v>
      </c>
      <c r="AD38" s="21" t="s">
        <v>103</v>
      </c>
    </row>
    <row r="39" ht="29.4" customHeight="1" spans="1:30">
      <c r="A39" s="6">
        <v>37</v>
      </c>
      <c r="B39" s="6" t="s">
        <v>115</v>
      </c>
      <c r="C39" s="6" t="s">
        <v>116</v>
      </c>
      <c r="D39" s="10">
        <v>118.68</v>
      </c>
      <c r="E39" s="10">
        <v>133.75</v>
      </c>
      <c r="F39" s="11">
        <v>120</v>
      </c>
      <c r="G39" s="8" t="s">
        <v>33</v>
      </c>
      <c r="H39" s="9">
        <v>15</v>
      </c>
      <c r="I39" s="7" t="s">
        <v>34</v>
      </c>
      <c r="J39" s="9">
        <v>3636</v>
      </c>
      <c r="K39" s="7">
        <f t="shared" si="0"/>
        <v>128.68</v>
      </c>
      <c r="L39" s="7">
        <f t="shared" si="10"/>
        <v>5.06999999999999</v>
      </c>
      <c r="M39" s="7">
        <f t="shared" si="1"/>
        <v>19519.5</v>
      </c>
      <c r="N39" s="7">
        <f t="shared" si="2"/>
        <v>467880.48</v>
      </c>
      <c r="O39" s="7">
        <f t="shared" si="3"/>
        <v>487399.98</v>
      </c>
      <c r="P39" s="10">
        <v>284296.75</v>
      </c>
      <c r="Q39" s="10">
        <v>23724.13</v>
      </c>
      <c r="R39" s="10">
        <f t="shared" si="4"/>
        <v>46203.132</v>
      </c>
      <c r="S39" s="10">
        <v>7204.99</v>
      </c>
      <c r="T39" s="10">
        <v>361429.002</v>
      </c>
      <c r="U39" s="15">
        <v>20000</v>
      </c>
      <c r="V39" s="15">
        <v>5000</v>
      </c>
      <c r="W39" s="15">
        <v>2400</v>
      </c>
      <c r="X39" s="15">
        <v>12000</v>
      </c>
      <c r="Y39" s="15">
        <v>35400</v>
      </c>
      <c r="Z39" s="10">
        <f t="shared" si="5"/>
        <v>400829.002</v>
      </c>
      <c r="AA39" s="20">
        <f t="shared" si="11"/>
        <v>400829.002</v>
      </c>
      <c r="AB39" s="10">
        <f t="shared" si="7"/>
        <v>365429.002</v>
      </c>
      <c r="AC39" s="10">
        <f t="shared" si="8"/>
        <v>121970.978</v>
      </c>
      <c r="AD39" s="21" t="s">
        <v>103</v>
      </c>
    </row>
    <row r="40" ht="29.4" customHeight="1" spans="1:30">
      <c r="A40" s="6">
        <v>38</v>
      </c>
      <c r="B40" s="6" t="s">
        <v>117</v>
      </c>
      <c r="C40" s="6" t="s">
        <v>118</v>
      </c>
      <c r="D40" s="10">
        <v>121.17</v>
      </c>
      <c r="E40" s="10">
        <v>133.75</v>
      </c>
      <c r="F40" s="11">
        <v>119</v>
      </c>
      <c r="G40" s="8" t="s">
        <v>33</v>
      </c>
      <c r="H40" s="9">
        <v>26</v>
      </c>
      <c r="I40" s="7" t="s">
        <v>34</v>
      </c>
      <c r="J40" s="9">
        <v>3646</v>
      </c>
      <c r="K40" s="7">
        <f t="shared" si="0"/>
        <v>131.17</v>
      </c>
      <c r="L40" s="7">
        <f t="shared" si="10"/>
        <v>2.58</v>
      </c>
      <c r="M40" s="7">
        <f t="shared" si="1"/>
        <v>9932.99999999999</v>
      </c>
      <c r="N40" s="7">
        <f t="shared" si="2"/>
        <v>478245.82</v>
      </c>
      <c r="O40" s="7">
        <f t="shared" si="3"/>
        <v>488178.82</v>
      </c>
      <c r="P40" s="10">
        <v>290261.52</v>
      </c>
      <c r="Q40" s="10">
        <v>23983.18</v>
      </c>
      <c r="R40" s="10">
        <f t="shared" si="4"/>
        <v>47136.705</v>
      </c>
      <c r="S40" s="10">
        <v>7271.66</v>
      </c>
      <c r="T40" s="10">
        <v>368653.065</v>
      </c>
      <c r="U40" s="15">
        <v>20000</v>
      </c>
      <c r="V40" s="15">
        <v>5000</v>
      </c>
      <c r="W40" s="15">
        <v>2400</v>
      </c>
      <c r="X40" s="15">
        <v>15000</v>
      </c>
      <c r="Y40" s="15">
        <v>37400</v>
      </c>
      <c r="Z40" s="10">
        <f t="shared" si="5"/>
        <v>411053.065</v>
      </c>
      <c r="AA40" s="20">
        <f t="shared" si="11"/>
        <v>411053.065</v>
      </c>
      <c r="AB40" s="10">
        <f t="shared" si="7"/>
        <v>373653.065</v>
      </c>
      <c r="AC40" s="10">
        <f t="shared" si="8"/>
        <v>114525.755</v>
      </c>
      <c r="AD40" s="21" t="s">
        <v>103</v>
      </c>
    </row>
    <row r="41" ht="29.4" customHeight="1" spans="1:30">
      <c r="A41" s="6">
        <v>39</v>
      </c>
      <c r="B41" s="6" t="s">
        <v>119</v>
      </c>
      <c r="C41" s="6" t="s">
        <v>120</v>
      </c>
      <c r="D41" s="10">
        <v>113.31</v>
      </c>
      <c r="E41" s="10">
        <v>133.75</v>
      </c>
      <c r="F41" s="11">
        <v>135</v>
      </c>
      <c r="G41" s="8" t="s">
        <v>33</v>
      </c>
      <c r="H41" s="9">
        <v>6</v>
      </c>
      <c r="I41" s="7" t="s">
        <v>38</v>
      </c>
      <c r="J41" s="9">
        <v>3552</v>
      </c>
      <c r="K41" s="7">
        <f t="shared" si="0"/>
        <v>123.31</v>
      </c>
      <c r="L41" s="7">
        <f t="shared" si="10"/>
        <v>10.44</v>
      </c>
      <c r="M41" s="7">
        <f t="shared" si="1"/>
        <v>40194</v>
      </c>
      <c r="N41" s="7">
        <f t="shared" si="2"/>
        <v>437997.12</v>
      </c>
      <c r="O41" s="7">
        <f t="shared" si="3"/>
        <v>478191.12</v>
      </c>
      <c r="P41" s="10">
        <v>294533.48</v>
      </c>
      <c r="Q41" s="10">
        <v>27319.04</v>
      </c>
      <c r="R41" s="10">
        <f t="shared" si="4"/>
        <v>48277.878</v>
      </c>
      <c r="S41" s="10">
        <v>7804.99</v>
      </c>
      <c r="T41" s="10">
        <v>377935.388</v>
      </c>
      <c r="U41" s="15">
        <v>20000</v>
      </c>
      <c r="V41" s="15">
        <v>5000</v>
      </c>
      <c r="W41" s="15">
        <v>2400</v>
      </c>
      <c r="X41" s="15">
        <v>12000</v>
      </c>
      <c r="Y41" s="15">
        <v>35400</v>
      </c>
      <c r="Z41" s="10">
        <f t="shared" si="5"/>
        <v>417335.388</v>
      </c>
      <c r="AA41" s="20">
        <f t="shared" si="11"/>
        <v>417335.388</v>
      </c>
      <c r="AB41" s="10">
        <f t="shared" si="7"/>
        <v>381935.388</v>
      </c>
      <c r="AC41" s="10">
        <f t="shared" si="8"/>
        <v>96255.732</v>
      </c>
      <c r="AD41" s="21" t="s">
        <v>121</v>
      </c>
    </row>
    <row r="42" ht="29.4" customHeight="1" spans="1:30">
      <c r="A42" s="6">
        <v>40</v>
      </c>
      <c r="B42" s="6" t="s">
        <v>122</v>
      </c>
      <c r="C42" s="6" t="s">
        <v>123</v>
      </c>
      <c r="D42" s="10">
        <v>113.31</v>
      </c>
      <c r="E42" s="10">
        <v>92.44</v>
      </c>
      <c r="F42" s="11">
        <v>132</v>
      </c>
      <c r="G42" s="8" t="s">
        <v>33</v>
      </c>
      <c r="H42" s="9">
        <v>15</v>
      </c>
      <c r="I42" s="7" t="s">
        <v>102</v>
      </c>
      <c r="J42" s="9">
        <v>3616</v>
      </c>
      <c r="K42" s="7">
        <f t="shared" si="0"/>
        <v>92.44</v>
      </c>
      <c r="L42" s="7"/>
      <c r="M42" s="7">
        <f t="shared" si="1"/>
        <v>0</v>
      </c>
      <c r="N42" s="7">
        <f t="shared" si="2"/>
        <v>334263.04</v>
      </c>
      <c r="O42" s="7">
        <f t="shared" si="3"/>
        <v>334263.04</v>
      </c>
      <c r="P42" s="10">
        <v>294533.48</v>
      </c>
      <c r="Q42" s="10">
        <v>25312.32</v>
      </c>
      <c r="R42" s="10">
        <f t="shared" si="4"/>
        <v>47976.87</v>
      </c>
      <c r="S42" s="10">
        <v>8650.39</v>
      </c>
      <c r="T42" s="10">
        <v>375627.66</v>
      </c>
      <c r="U42" s="15">
        <v>20000</v>
      </c>
      <c r="V42" s="15">
        <v>5000</v>
      </c>
      <c r="W42" s="15">
        <v>2400</v>
      </c>
      <c r="X42" s="15">
        <v>12000</v>
      </c>
      <c r="Y42" s="15">
        <v>35400</v>
      </c>
      <c r="Z42" s="10">
        <f t="shared" si="5"/>
        <v>415873.06</v>
      </c>
      <c r="AA42" s="20">
        <f t="shared" si="11"/>
        <v>415873.06</v>
      </c>
      <c r="AB42" s="10">
        <f t="shared" si="7"/>
        <v>380473.06</v>
      </c>
      <c r="AC42" s="10">
        <f t="shared" si="8"/>
        <v>-46210.02</v>
      </c>
      <c r="AD42" s="21" t="s">
        <v>121</v>
      </c>
    </row>
    <row r="43" ht="29.4" customHeight="1" spans="1:30">
      <c r="A43" s="6">
        <v>41</v>
      </c>
      <c r="B43" s="6" t="s">
        <v>124</v>
      </c>
      <c r="C43" s="6" t="s">
        <v>125</v>
      </c>
      <c r="D43" s="10">
        <v>113.31</v>
      </c>
      <c r="E43" s="10">
        <v>92.44</v>
      </c>
      <c r="F43" s="11">
        <v>131</v>
      </c>
      <c r="G43" s="8" t="s">
        <v>33</v>
      </c>
      <c r="H43" s="9">
        <v>27</v>
      </c>
      <c r="I43" s="7" t="s">
        <v>102</v>
      </c>
      <c r="J43" s="9">
        <v>3616</v>
      </c>
      <c r="K43" s="7">
        <f t="shared" si="0"/>
        <v>92.44</v>
      </c>
      <c r="L43" s="7"/>
      <c r="M43" s="7">
        <f t="shared" si="1"/>
        <v>0</v>
      </c>
      <c r="N43" s="7">
        <f t="shared" si="2"/>
        <v>334263.04</v>
      </c>
      <c r="O43" s="7">
        <f t="shared" si="3"/>
        <v>334263.04</v>
      </c>
      <c r="P43" s="10">
        <v>297421.75</v>
      </c>
      <c r="Q43" s="10">
        <v>27290.71</v>
      </c>
      <c r="R43" s="10">
        <f t="shared" si="4"/>
        <v>48706.869</v>
      </c>
      <c r="S43" s="10">
        <v>7004.99</v>
      </c>
      <c r="T43" s="10">
        <v>380424.319</v>
      </c>
      <c r="U43" s="15">
        <v>20000</v>
      </c>
      <c r="V43" s="15">
        <v>5000</v>
      </c>
      <c r="W43" s="15">
        <v>2400</v>
      </c>
      <c r="X43" s="15">
        <v>12000</v>
      </c>
      <c r="Y43" s="15">
        <v>35400</v>
      </c>
      <c r="Z43" s="10">
        <f t="shared" si="5"/>
        <v>419824.319</v>
      </c>
      <c r="AA43" s="20">
        <f t="shared" si="11"/>
        <v>419824.319</v>
      </c>
      <c r="AB43" s="10">
        <f t="shared" si="7"/>
        <v>384424.319</v>
      </c>
      <c r="AC43" s="10">
        <f t="shared" si="8"/>
        <v>-50161.279</v>
      </c>
      <c r="AD43" s="21" t="s">
        <v>121</v>
      </c>
    </row>
    <row r="44" ht="29.4" customHeight="1" spans="1:30">
      <c r="A44" s="6">
        <v>42</v>
      </c>
      <c r="B44" s="6" t="s">
        <v>126</v>
      </c>
      <c r="C44" s="6" t="s">
        <v>127</v>
      </c>
      <c r="D44" s="10">
        <v>113.31</v>
      </c>
      <c r="E44" s="10">
        <v>133.75</v>
      </c>
      <c r="F44" s="11">
        <v>64</v>
      </c>
      <c r="G44" s="8" t="s">
        <v>33</v>
      </c>
      <c r="H44" s="9">
        <v>17</v>
      </c>
      <c r="I44" s="7" t="s">
        <v>34</v>
      </c>
      <c r="J44" s="9">
        <v>3656</v>
      </c>
      <c r="K44" s="7">
        <f t="shared" si="0"/>
        <v>123.31</v>
      </c>
      <c r="L44" s="7">
        <f>E44-D44-10</f>
        <v>10.44</v>
      </c>
      <c r="M44" s="7">
        <f t="shared" si="1"/>
        <v>40194</v>
      </c>
      <c r="N44" s="7">
        <f t="shared" si="2"/>
        <v>450821.36</v>
      </c>
      <c r="O44" s="7">
        <f t="shared" si="3"/>
        <v>491015.36</v>
      </c>
      <c r="P44" s="10">
        <v>297421.75</v>
      </c>
      <c r="Q44" s="10">
        <v>39653.97</v>
      </c>
      <c r="R44" s="10">
        <f t="shared" si="4"/>
        <v>50561.358</v>
      </c>
      <c r="S44" s="10">
        <v>7324.99</v>
      </c>
      <c r="T44" s="10">
        <v>394962.068</v>
      </c>
      <c r="U44" s="15">
        <v>20000</v>
      </c>
      <c r="V44" s="15">
        <v>5000</v>
      </c>
      <c r="W44" s="15">
        <v>2400</v>
      </c>
      <c r="X44" s="15">
        <v>12000</v>
      </c>
      <c r="Y44" s="15">
        <v>35400</v>
      </c>
      <c r="Z44" s="10">
        <f t="shared" si="5"/>
        <v>434362.068</v>
      </c>
      <c r="AA44" s="20">
        <f t="shared" si="11"/>
        <v>434362.068</v>
      </c>
      <c r="AB44" s="10">
        <f t="shared" si="7"/>
        <v>398962.068</v>
      </c>
      <c r="AC44" s="10">
        <f t="shared" si="8"/>
        <v>92053.292</v>
      </c>
      <c r="AD44" s="21" t="s">
        <v>121</v>
      </c>
    </row>
    <row r="45" ht="29.4" customHeight="1" spans="1:30">
      <c r="A45" s="6">
        <v>43</v>
      </c>
      <c r="B45" s="6" t="s">
        <v>128</v>
      </c>
      <c r="C45" s="6" t="s">
        <v>129</v>
      </c>
      <c r="D45" s="10">
        <v>113.31</v>
      </c>
      <c r="E45" s="10">
        <v>92.44</v>
      </c>
      <c r="F45" s="11">
        <v>147</v>
      </c>
      <c r="G45" s="8" t="s">
        <v>33</v>
      </c>
      <c r="H45" s="9">
        <v>14</v>
      </c>
      <c r="I45" s="7" t="s">
        <v>102</v>
      </c>
      <c r="J45" s="9">
        <v>3606</v>
      </c>
      <c r="K45" s="7">
        <f t="shared" si="0"/>
        <v>92.44</v>
      </c>
      <c r="L45" s="7"/>
      <c r="M45" s="7">
        <f t="shared" si="1"/>
        <v>0</v>
      </c>
      <c r="N45" s="7">
        <f t="shared" si="2"/>
        <v>333338.64</v>
      </c>
      <c r="O45" s="7">
        <f t="shared" si="3"/>
        <v>333338.64</v>
      </c>
      <c r="P45" s="10">
        <v>291646.34</v>
      </c>
      <c r="Q45" s="10">
        <v>36696.58</v>
      </c>
      <c r="R45" s="10">
        <f t="shared" si="4"/>
        <v>49251.438</v>
      </c>
      <c r="S45" s="10">
        <v>7004.99</v>
      </c>
      <c r="T45" s="10">
        <v>384599.348</v>
      </c>
      <c r="U45" s="15">
        <v>20000</v>
      </c>
      <c r="V45" s="15">
        <v>5000</v>
      </c>
      <c r="W45" s="15">
        <v>2400</v>
      </c>
      <c r="X45" s="15">
        <v>12000</v>
      </c>
      <c r="Y45" s="15">
        <v>35400</v>
      </c>
      <c r="Z45" s="10">
        <f t="shared" si="5"/>
        <v>423999.348</v>
      </c>
      <c r="AA45" s="20">
        <f t="shared" si="11"/>
        <v>423999.348</v>
      </c>
      <c r="AB45" s="10">
        <f t="shared" si="7"/>
        <v>388599.348</v>
      </c>
      <c r="AC45" s="10">
        <f t="shared" si="8"/>
        <v>-55260.708</v>
      </c>
      <c r="AD45" s="21" t="s">
        <v>121</v>
      </c>
    </row>
    <row r="46" ht="29.4" customHeight="1" spans="1:30">
      <c r="A46" s="6">
        <v>44</v>
      </c>
      <c r="B46" s="6" t="s">
        <v>130</v>
      </c>
      <c r="C46" s="6" t="s">
        <v>131</v>
      </c>
      <c r="D46" s="10">
        <v>113.31</v>
      </c>
      <c r="E46" s="10">
        <v>133.75</v>
      </c>
      <c r="F46" s="11">
        <v>94</v>
      </c>
      <c r="G46" s="8" t="s">
        <v>44</v>
      </c>
      <c r="H46" s="9">
        <v>6</v>
      </c>
      <c r="I46" s="7" t="s">
        <v>34</v>
      </c>
      <c r="J46" s="9">
        <v>3547</v>
      </c>
      <c r="K46" s="7">
        <f t="shared" si="0"/>
        <v>123.31</v>
      </c>
      <c r="L46" s="7">
        <f>E46-D46-10</f>
        <v>10.44</v>
      </c>
      <c r="M46" s="7">
        <f t="shared" si="1"/>
        <v>40194</v>
      </c>
      <c r="N46" s="7">
        <f t="shared" si="2"/>
        <v>437380.57</v>
      </c>
      <c r="O46" s="7">
        <f t="shared" si="3"/>
        <v>477574.57</v>
      </c>
      <c r="P46" s="10">
        <v>291646.34</v>
      </c>
      <c r="Q46" s="10">
        <v>36445.03</v>
      </c>
      <c r="R46" s="10">
        <f t="shared" si="4"/>
        <v>49213.7055</v>
      </c>
      <c r="S46" s="10">
        <v>7644.99</v>
      </c>
      <c r="T46" s="10">
        <v>384950.0655</v>
      </c>
      <c r="U46" s="15">
        <v>20000</v>
      </c>
      <c r="V46" s="15">
        <v>5000</v>
      </c>
      <c r="W46" s="15">
        <v>2400</v>
      </c>
      <c r="X46" s="15">
        <v>12000</v>
      </c>
      <c r="Y46" s="15">
        <v>35400</v>
      </c>
      <c r="Z46" s="10">
        <f t="shared" si="5"/>
        <v>424350.0655</v>
      </c>
      <c r="AA46" s="20">
        <f t="shared" si="11"/>
        <v>424350.0655</v>
      </c>
      <c r="AB46" s="10">
        <f t="shared" si="7"/>
        <v>388950.0655</v>
      </c>
      <c r="AC46" s="10">
        <f t="shared" si="8"/>
        <v>88624.5045</v>
      </c>
      <c r="AD46" s="21" t="s">
        <v>121</v>
      </c>
    </row>
    <row r="47" ht="29.4" customHeight="1" spans="1:30">
      <c r="A47" s="6">
        <v>45</v>
      </c>
      <c r="B47" s="6" t="s">
        <v>132</v>
      </c>
      <c r="C47" s="6" t="s">
        <v>133</v>
      </c>
      <c r="D47" s="10">
        <v>121.17</v>
      </c>
      <c r="E47" s="10">
        <v>92.44</v>
      </c>
      <c r="F47" s="11">
        <v>45</v>
      </c>
      <c r="G47" s="8" t="s">
        <v>44</v>
      </c>
      <c r="H47" s="9">
        <v>6</v>
      </c>
      <c r="I47" s="7" t="s">
        <v>45</v>
      </c>
      <c r="J47" s="9">
        <v>3527</v>
      </c>
      <c r="K47" s="7">
        <f t="shared" si="0"/>
        <v>92.44</v>
      </c>
      <c r="L47" s="7"/>
      <c r="M47" s="7">
        <f t="shared" si="1"/>
        <v>0</v>
      </c>
      <c r="N47" s="7">
        <f t="shared" si="2"/>
        <v>326035.88</v>
      </c>
      <c r="O47" s="7">
        <f t="shared" si="3"/>
        <v>326035.88</v>
      </c>
      <c r="P47" s="10">
        <v>290261.52</v>
      </c>
      <c r="Q47" s="10">
        <v>30748.1</v>
      </c>
      <c r="R47" s="10">
        <f t="shared" si="4"/>
        <v>48151.443</v>
      </c>
      <c r="S47" s="10">
        <v>7704.99</v>
      </c>
      <c r="T47" s="10">
        <v>376866.053</v>
      </c>
      <c r="U47" s="15">
        <v>20000</v>
      </c>
      <c r="V47" s="15">
        <v>5000</v>
      </c>
      <c r="W47" s="15">
        <v>2400</v>
      </c>
      <c r="X47" s="15">
        <v>15000</v>
      </c>
      <c r="Y47" s="15">
        <v>37400</v>
      </c>
      <c r="Z47" s="10">
        <f t="shared" si="5"/>
        <v>419266.053</v>
      </c>
      <c r="AA47" s="20">
        <f t="shared" si="11"/>
        <v>419266.053</v>
      </c>
      <c r="AB47" s="10">
        <f t="shared" si="7"/>
        <v>381866.053</v>
      </c>
      <c r="AC47" s="10">
        <f t="shared" si="8"/>
        <v>-55830.173</v>
      </c>
      <c r="AD47" s="21" t="s">
        <v>121</v>
      </c>
    </row>
    <row r="48" ht="29.4" customHeight="1" spans="1:30">
      <c r="A48" s="6">
        <v>46</v>
      </c>
      <c r="B48" s="6" t="s">
        <v>134</v>
      </c>
      <c r="C48" s="6" t="s">
        <v>135</v>
      </c>
      <c r="D48" s="10">
        <v>118.68</v>
      </c>
      <c r="E48" s="10">
        <v>92.44</v>
      </c>
      <c r="F48" s="11">
        <v>55</v>
      </c>
      <c r="G48" s="8" t="s">
        <v>44</v>
      </c>
      <c r="H48" s="9">
        <v>23</v>
      </c>
      <c r="I48" s="7" t="s">
        <v>45</v>
      </c>
      <c r="J48" s="9">
        <v>3657</v>
      </c>
      <c r="K48" s="7">
        <f t="shared" si="0"/>
        <v>92.44</v>
      </c>
      <c r="L48" s="7"/>
      <c r="M48" s="7">
        <f t="shared" si="1"/>
        <v>0</v>
      </c>
      <c r="N48" s="7">
        <f t="shared" si="2"/>
        <v>338053.08</v>
      </c>
      <c r="O48" s="7">
        <f t="shared" si="3"/>
        <v>338053.08</v>
      </c>
      <c r="P48" s="10">
        <v>284296.75</v>
      </c>
      <c r="Q48" s="10">
        <v>23637.5</v>
      </c>
      <c r="R48" s="10">
        <f t="shared" si="4"/>
        <v>46190.1375</v>
      </c>
      <c r="S48" s="10">
        <v>7239.09</v>
      </c>
      <c r="T48" s="10">
        <v>361363.4775</v>
      </c>
      <c r="U48" s="15">
        <v>20000</v>
      </c>
      <c r="V48" s="15">
        <v>5000</v>
      </c>
      <c r="W48" s="15">
        <v>2400</v>
      </c>
      <c r="X48" s="15">
        <v>12000</v>
      </c>
      <c r="Y48" s="15">
        <v>35400</v>
      </c>
      <c r="Z48" s="10">
        <f t="shared" si="5"/>
        <v>400763.4775</v>
      </c>
      <c r="AA48" s="20">
        <f t="shared" si="11"/>
        <v>400763.4775</v>
      </c>
      <c r="AB48" s="10">
        <f t="shared" si="7"/>
        <v>365363.4775</v>
      </c>
      <c r="AC48" s="10">
        <f t="shared" si="8"/>
        <v>-27310.3975</v>
      </c>
      <c r="AD48" s="21" t="s">
        <v>121</v>
      </c>
    </row>
    <row r="49" ht="29.4" customHeight="1" spans="1:30">
      <c r="A49" s="6">
        <v>47</v>
      </c>
      <c r="B49" s="5" t="s">
        <v>136</v>
      </c>
      <c r="C49" s="12" t="s">
        <v>120</v>
      </c>
      <c r="D49" s="10">
        <v>126.21</v>
      </c>
      <c r="E49" s="10">
        <v>133.75</v>
      </c>
      <c r="F49" s="11">
        <v>113</v>
      </c>
      <c r="G49" s="8" t="s">
        <v>33</v>
      </c>
      <c r="H49" s="9">
        <v>3</v>
      </c>
      <c r="I49" s="7" t="s">
        <v>34</v>
      </c>
      <c r="J49" s="9">
        <v>3526</v>
      </c>
      <c r="K49" s="7">
        <f t="shared" si="0"/>
        <v>133.75</v>
      </c>
      <c r="L49" s="7"/>
      <c r="M49" s="7">
        <f t="shared" si="1"/>
        <v>0</v>
      </c>
      <c r="N49" s="7">
        <f t="shared" si="2"/>
        <v>471602.5</v>
      </c>
      <c r="O49" s="7">
        <f t="shared" si="3"/>
        <v>471602.5</v>
      </c>
      <c r="P49" s="10">
        <v>317705.91</v>
      </c>
      <c r="Q49" s="10">
        <v>29106.55</v>
      </c>
      <c r="R49" s="10">
        <f t="shared" si="4"/>
        <v>52021.869</v>
      </c>
      <c r="S49" s="10">
        <v>6083.11</v>
      </c>
      <c r="T49" s="10">
        <v>404917.439</v>
      </c>
      <c r="U49" s="15">
        <v>20000</v>
      </c>
      <c r="V49" s="15">
        <v>5000</v>
      </c>
      <c r="W49" s="15">
        <v>2400</v>
      </c>
      <c r="X49" s="15">
        <v>15000</v>
      </c>
      <c r="Y49" s="15">
        <v>37400</v>
      </c>
      <c r="Z49" s="10">
        <f t="shared" si="5"/>
        <v>447317.439</v>
      </c>
      <c r="AA49" s="20">
        <f t="shared" si="11"/>
        <v>447317.439</v>
      </c>
      <c r="AB49" s="10">
        <f t="shared" si="7"/>
        <v>409917.439</v>
      </c>
      <c r="AC49" s="10">
        <f t="shared" si="8"/>
        <v>61685.061</v>
      </c>
      <c r="AD49" s="19" t="s">
        <v>137</v>
      </c>
    </row>
    <row r="50" ht="29.4" customHeight="1" spans="1:30">
      <c r="A50" s="6">
        <v>48</v>
      </c>
      <c r="B50" s="5" t="s">
        <v>138</v>
      </c>
      <c r="C50" s="12" t="s">
        <v>123</v>
      </c>
      <c r="D50" s="10">
        <v>129.61</v>
      </c>
      <c r="E50" s="10">
        <v>133.75</v>
      </c>
      <c r="F50" s="11">
        <v>143</v>
      </c>
      <c r="G50" s="8" t="s">
        <v>33</v>
      </c>
      <c r="H50" s="9">
        <v>2</v>
      </c>
      <c r="I50" s="7" t="s">
        <v>38</v>
      </c>
      <c r="J50" s="9">
        <v>3522</v>
      </c>
      <c r="K50" s="7">
        <f t="shared" si="0"/>
        <v>133.75</v>
      </c>
      <c r="L50" s="7"/>
      <c r="M50" s="7">
        <f t="shared" si="1"/>
        <v>0</v>
      </c>
      <c r="N50" s="7">
        <f t="shared" si="2"/>
        <v>471067.5</v>
      </c>
      <c r="O50" s="7">
        <f t="shared" si="3"/>
        <v>471067.5</v>
      </c>
      <c r="P50" s="10">
        <v>326264.66</v>
      </c>
      <c r="Q50" s="10">
        <v>60427.91</v>
      </c>
      <c r="R50" s="10">
        <f t="shared" si="4"/>
        <v>58003.8855</v>
      </c>
      <c r="S50" s="10">
        <v>1364.27</v>
      </c>
      <c r="T50" s="10">
        <v>446060.7255</v>
      </c>
      <c r="U50" s="15">
        <v>20000</v>
      </c>
      <c r="V50" s="15">
        <v>5000</v>
      </c>
      <c r="W50" s="15">
        <v>2400</v>
      </c>
      <c r="X50" s="15">
        <v>15000</v>
      </c>
      <c r="Y50" s="15">
        <v>37400</v>
      </c>
      <c r="Z50" s="10">
        <f t="shared" si="5"/>
        <v>488460.7255</v>
      </c>
      <c r="AA50" s="20">
        <f t="shared" si="11"/>
        <v>488460.7255</v>
      </c>
      <c r="AB50" s="10">
        <f t="shared" si="7"/>
        <v>451060.7255</v>
      </c>
      <c r="AC50" s="10">
        <f t="shared" si="8"/>
        <v>20006.7745</v>
      </c>
      <c r="AD50" s="19" t="s">
        <v>137</v>
      </c>
    </row>
    <row r="51" ht="29.4" customHeight="1" spans="1:30">
      <c r="A51" s="6">
        <v>49</v>
      </c>
      <c r="B51" s="5" t="s">
        <v>139</v>
      </c>
      <c r="C51" s="12" t="s">
        <v>125</v>
      </c>
      <c r="D51" s="10">
        <v>98.44</v>
      </c>
      <c r="E51" s="10">
        <v>133.75</v>
      </c>
      <c r="F51" s="11">
        <v>142</v>
      </c>
      <c r="G51" s="8" t="s">
        <v>44</v>
      </c>
      <c r="H51" s="9">
        <v>16</v>
      </c>
      <c r="I51" s="7" t="s">
        <v>34</v>
      </c>
      <c r="J51" s="9">
        <v>3647</v>
      </c>
      <c r="K51" s="7">
        <f t="shared" si="0"/>
        <v>108.44</v>
      </c>
      <c r="L51" s="7">
        <f>E51-D51-10</f>
        <v>25.31</v>
      </c>
      <c r="M51" s="7">
        <f t="shared" si="1"/>
        <v>97443.5</v>
      </c>
      <c r="N51" s="7">
        <f t="shared" si="2"/>
        <v>395480.68</v>
      </c>
      <c r="O51" s="7">
        <f t="shared" si="3"/>
        <v>492924.18</v>
      </c>
      <c r="P51" s="10">
        <v>251445.29</v>
      </c>
      <c r="Q51" s="10">
        <v>49691.53</v>
      </c>
      <c r="R51" s="10">
        <f t="shared" si="4"/>
        <v>45170.523</v>
      </c>
      <c r="S51" s="17">
        <v>14276.86</v>
      </c>
      <c r="T51" s="10">
        <v>360584.203</v>
      </c>
      <c r="U51" s="15">
        <v>20000</v>
      </c>
      <c r="V51" s="15">
        <v>5000</v>
      </c>
      <c r="W51" s="15">
        <v>2400</v>
      </c>
      <c r="X51" s="15">
        <v>12000</v>
      </c>
      <c r="Y51" s="15">
        <v>35400</v>
      </c>
      <c r="Z51" s="10">
        <f t="shared" si="5"/>
        <v>399984.203</v>
      </c>
      <c r="AA51" s="20">
        <f t="shared" si="11"/>
        <v>399984.203</v>
      </c>
      <c r="AB51" s="10">
        <f t="shared" si="7"/>
        <v>364584.203</v>
      </c>
      <c r="AC51" s="10">
        <f t="shared" si="8"/>
        <v>128339.977</v>
      </c>
      <c r="AD51" s="19" t="s">
        <v>137</v>
      </c>
    </row>
    <row r="52" ht="29.4" customHeight="1" spans="1:30">
      <c r="A52" s="6">
        <v>50</v>
      </c>
      <c r="B52" s="5" t="s">
        <v>140</v>
      </c>
      <c r="C52" s="12" t="s">
        <v>127</v>
      </c>
      <c r="D52" s="10">
        <v>101.83</v>
      </c>
      <c r="E52" s="10">
        <v>133.75</v>
      </c>
      <c r="F52" s="11">
        <v>133</v>
      </c>
      <c r="G52" s="8" t="s">
        <v>33</v>
      </c>
      <c r="H52" s="9">
        <v>21</v>
      </c>
      <c r="I52" s="7" t="s">
        <v>38</v>
      </c>
      <c r="J52" s="9">
        <v>3702</v>
      </c>
      <c r="K52" s="7">
        <f t="shared" si="0"/>
        <v>111.83</v>
      </c>
      <c r="L52" s="7">
        <f>E52-D52-10</f>
        <v>21.92</v>
      </c>
      <c r="M52" s="7">
        <f t="shared" si="1"/>
        <v>84392</v>
      </c>
      <c r="N52" s="7">
        <f t="shared" si="2"/>
        <v>413994.66</v>
      </c>
      <c r="O52" s="7">
        <f t="shared" si="3"/>
        <v>498386.66</v>
      </c>
      <c r="P52" s="10">
        <v>260104.37</v>
      </c>
      <c r="Q52" s="10">
        <v>43968.16</v>
      </c>
      <c r="R52" s="10">
        <f t="shared" si="4"/>
        <v>45610.8795</v>
      </c>
      <c r="S52" s="10">
        <v>218.49</v>
      </c>
      <c r="T52" s="10">
        <v>349901.8995</v>
      </c>
      <c r="U52" s="15">
        <v>20000</v>
      </c>
      <c r="V52" s="15">
        <v>5000</v>
      </c>
      <c r="W52" s="15">
        <v>2400</v>
      </c>
      <c r="X52" s="15">
        <v>12000</v>
      </c>
      <c r="Y52" s="15">
        <v>35400</v>
      </c>
      <c r="Z52" s="10">
        <f t="shared" si="5"/>
        <v>389301.8995</v>
      </c>
      <c r="AA52" s="20">
        <f t="shared" si="11"/>
        <v>389301.8995</v>
      </c>
      <c r="AB52" s="10">
        <f t="shared" si="7"/>
        <v>353901.8995</v>
      </c>
      <c r="AC52" s="10">
        <f t="shared" si="8"/>
        <v>144484.7605</v>
      </c>
      <c r="AD52" s="19" t="s">
        <v>137</v>
      </c>
    </row>
    <row r="53" ht="29.4" customHeight="1" spans="1:30">
      <c r="A53" s="6">
        <v>51</v>
      </c>
      <c r="B53" s="5" t="s">
        <v>141</v>
      </c>
      <c r="C53" s="12" t="s">
        <v>129</v>
      </c>
      <c r="D53" s="10">
        <v>98.44</v>
      </c>
      <c r="E53" s="10">
        <v>92.44</v>
      </c>
      <c r="F53" s="11">
        <v>116</v>
      </c>
      <c r="G53" s="8" t="s">
        <v>33</v>
      </c>
      <c r="H53" s="9">
        <v>3</v>
      </c>
      <c r="I53" s="7" t="s">
        <v>102</v>
      </c>
      <c r="J53" s="9">
        <v>3506</v>
      </c>
      <c r="K53" s="7">
        <f t="shared" si="0"/>
        <v>92.44</v>
      </c>
      <c r="L53" s="7"/>
      <c r="M53" s="7">
        <f t="shared" si="1"/>
        <v>0</v>
      </c>
      <c r="N53" s="7">
        <f t="shared" si="2"/>
        <v>324094.64</v>
      </c>
      <c r="O53" s="7">
        <f t="shared" si="3"/>
        <v>324094.64</v>
      </c>
      <c r="P53" s="10">
        <v>247801.04</v>
      </c>
      <c r="Q53" s="10">
        <v>48246.43</v>
      </c>
      <c r="R53" s="10">
        <f t="shared" si="4"/>
        <v>44407.1205</v>
      </c>
      <c r="S53" s="10">
        <v>6316.78</v>
      </c>
      <c r="T53" s="10">
        <v>346771.3705</v>
      </c>
      <c r="U53" s="15">
        <v>20000</v>
      </c>
      <c r="V53" s="15">
        <v>5000</v>
      </c>
      <c r="W53" s="15">
        <v>2400</v>
      </c>
      <c r="X53" s="15">
        <v>12000</v>
      </c>
      <c r="Y53" s="15">
        <v>35400</v>
      </c>
      <c r="Z53" s="10">
        <f t="shared" si="5"/>
        <v>386171.3705</v>
      </c>
      <c r="AA53" s="20">
        <f t="shared" si="11"/>
        <v>386171.3705</v>
      </c>
      <c r="AB53" s="10">
        <f t="shared" si="7"/>
        <v>350771.3705</v>
      </c>
      <c r="AC53" s="10">
        <f t="shared" si="8"/>
        <v>-26676.7305</v>
      </c>
      <c r="AD53" s="19" t="s">
        <v>137</v>
      </c>
    </row>
    <row r="54" s="1" customFormat="1" ht="29.4" customHeight="1" spans="1:30">
      <c r="A54" s="6">
        <v>52</v>
      </c>
      <c r="B54" s="5" t="s">
        <v>142</v>
      </c>
      <c r="C54" s="12" t="s">
        <v>131</v>
      </c>
      <c r="D54" s="10">
        <v>101.83</v>
      </c>
      <c r="E54" s="10">
        <v>133.75</v>
      </c>
      <c r="F54" s="11">
        <v>118</v>
      </c>
      <c r="G54" s="8" t="s">
        <v>33</v>
      </c>
      <c r="H54" s="9">
        <v>13</v>
      </c>
      <c r="I54" s="7" t="s">
        <v>38</v>
      </c>
      <c r="J54" s="9">
        <v>3622</v>
      </c>
      <c r="K54" s="7">
        <f t="shared" si="0"/>
        <v>111.83</v>
      </c>
      <c r="L54" s="7">
        <f t="shared" ref="L54:L58" si="12">E54-D54-10</f>
        <v>21.92</v>
      </c>
      <c r="M54" s="7">
        <f t="shared" si="1"/>
        <v>84392</v>
      </c>
      <c r="N54" s="7">
        <f t="shared" si="2"/>
        <v>405048.26</v>
      </c>
      <c r="O54" s="7">
        <f t="shared" si="3"/>
        <v>489440.26</v>
      </c>
      <c r="P54" s="10">
        <v>256334.62</v>
      </c>
      <c r="Q54" s="10">
        <v>30265.08</v>
      </c>
      <c r="R54" s="10">
        <f t="shared" si="4"/>
        <v>42989.955</v>
      </c>
      <c r="S54" s="10">
        <v>8182.56</v>
      </c>
      <c r="T54" s="10">
        <v>337772.215</v>
      </c>
      <c r="U54" s="15">
        <v>20000</v>
      </c>
      <c r="V54" s="15">
        <v>5000</v>
      </c>
      <c r="W54" s="15">
        <v>2400</v>
      </c>
      <c r="X54" s="15">
        <v>12000</v>
      </c>
      <c r="Y54" s="15">
        <v>35400</v>
      </c>
      <c r="Z54" s="10">
        <f t="shared" si="5"/>
        <v>377172.215</v>
      </c>
      <c r="AA54" s="20">
        <f t="shared" si="11"/>
        <v>377172.215</v>
      </c>
      <c r="AB54" s="10">
        <f t="shared" si="7"/>
        <v>341772.215</v>
      </c>
      <c r="AC54" s="10">
        <f t="shared" si="8"/>
        <v>147668.045</v>
      </c>
      <c r="AD54" s="19" t="s">
        <v>137</v>
      </c>
    </row>
    <row r="55" s="1" customFormat="1" ht="29.4" customHeight="1" spans="1:30">
      <c r="A55" s="6">
        <v>53</v>
      </c>
      <c r="B55" s="5" t="s">
        <v>143</v>
      </c>
      <c r="C55" s="12" t="s">
        <v>133</v>
      </c>
      <c r="D55" s="10">
        <v>98.44</v>
      </c>
      <c r="E55" s="10">
        <v>133.75</v>
      </c>
      <c r="F55" s="11">
        <v>139</v>
      </c>
      <c r="G55" s="8" t="s">
        <v>33</v>
      </c>
      <c r="H55" s="9">
        <v>22</v>
      </c>
      <c r="I55" s="7" t="s">
        <v>38</v>
      </c>
      <c r="J55" s="9">
        <v>3692</v>
      </c>
      <c r="K55" s="7">
        <f t="shared" si="0"/>
        <v>108.44</v>
      </c>
      <c r="L55" s="7">
        <f t="shared" si="12"/>
        <v>25.31</v>
      </c>
      <c r="M55" s="7">
        <f t="shared" si="1"/>
        <v>97443.5</v>
      </c>
      <c r="N55" s="7">
        <f t="shared" si="2"/>
        <v>400360.48</v>
      </c>
      <c r="O55" s="7">
        <f t="shared" si="3"/>
        <v>497803.98</v>
      </c>
      <c r="P55" s="10">
        <v>241727.3</v>
      </c>
      <c r="Q55" s="10">
        <v>26592.58</v>
      </c>
      <c r="R55" s="10">
        <f t="shared" si="4"/>
        <v>40247.982</v>
      </c>
      <c r="S55" s="10">
        <v>973.48</v>
      </c>
      <c r="T55" s="10">
        <v>309541.342</v>
      </c>
      <c r="U55" s="15">
        <v>20000</v>
      </c>
      <c r="V55" s="15">
        <v>5000</v>
      </c>
      <c r="W55" s="15">
        <v>2400</v>
      </c>
      <c r="X55" s="15">
        <v>12000</v>
      </c>
      <c r="Y55" s="15">
        <v>35400</v>
      </c>
      <c r="Z55" s="10">
        <f t="shared" si="5"/>
        <v>348941.342</v>
      </c>
      <c r="AA55" s="20">
        <f t="shared" si="11"/>
        <v>348941.342</v>
      </c>
      <c r="AB55" s="10">
        <f t="shared" si="7"/>
        <v>313541.342</v>
      </c>
      <c r="AC55" s="10">
        <f t="shared" si="8"/>
        <v>184262.638</v>
      </c>
      <c r="AD55" s="19" t="s">
        <v>137</v>
      </c>
    </row>
    <row r="56" ht="29.4" customHeight="1" spans="1:30">
      <c r="A56" s="6">
        <v>54</v>
      </c>
      <c r="B56" s="5" t="s">
        <v>144</v>
      </c>
      <c r="C56" s="12" t="s">
        <v>135</v>
      </c>
      <c r="D56" s="10">
        <v>101.83</v>
      </c>
      <c r="E56" s="10">
        <v>92.44</v>
      </c>
      <c r="F56" s="11">
        <v>103</v>
      </c>
      <c r="G56" s="8" t="s">
        <v>33</v>
      </c>
      <c r="H56" s="9">
        <v>22</v>
      </c>
      <c r="I56" s="7" t="s">
        <v>102</v>
      </c>
      <c r="J56" s="9">
        <v>3666</v>
      </c>
      <c r="K56" s="7">
        <f t="shared" si="0"/>
        <v>92.44</v>
      </c>
      <c r="L56" s="7"/>
      <c r="M56" s="7">
        <f t="shared" si="1"/>
        <v>0</v>
      </c>
      <c r="N56" s="7">
        <f t="shared" si="2"/>
        <v>338885.04</v>
      </c>
      <c r="O56" s="7">
        <f t="shared" si="3"/>
        <v>338885.04</v>
      </c>
      <c r="P56" s="10">
        <v>250051.71</v>
      </c>
      <c r="Q56" s="10">
        <v>20458.67</v>
      </c>
      <c r="R56" s="10">
        <f t="shared" si="4"/>
        <v>40576.557</v>
      </c>
      <c r="S56" s="10">
        <v>5881.85</v>
      </c>
      <c r="T56" s="10">
        <v>316968.787</v>
      </c>
      <c r="U56" s="15">
        <v>20000</v>
      </c>
      <c r="V56" s="15">
        <v>5000</v>
      </c>
      <c r="W56" s="15">
        <v>2400</v>
      </c>
      <c r="X56" s="15">
        <v>12000</v>
      </c>
      <c r="Y56" s="15">
        <v>35400</v>
      </c>
      <c r="Z56" s="10">
        <f t="shared" si="5"/>
        <v>356368.787</v>
      </c>
      <c r="AA56" s="20">
        <f t="shared" si="11"/>
        <v>356368.787</v>
      </c>
      <c r="AB56" s="10">
        <f t="shared" si="7"/>
        <v>320968.787</v>
      </c>
      <c r="AC56" s="10">
        <f t="shared" si="8"/>
        <v>17916.253</v>
      </c>
      <c r="AD56" s="19" t="s">
        <v>137</v>
      </c>
    </row>
    <row r="57" ht="29.4" customHeight="1" spans="1:30">
      <c r="A57" s="6">
        <v>55</v>
      </c>
      <c r="B57" s="5" t="s">
        <v>145</v>
      </c>
      <c r="C57" s="12" t="s">
        <v>146</v>
      </c>
      <c r="D57" s="10">
        <v>98.44</v>
      </c>
      <c r="E57" s="10">
        <v>92.44</v>
      </c>
      <c r="F57" s="11">
        <v>145</v>
      </c>
      <c r="G57" s="8" t="s">
        <v>33</v>
      </c>
      <c r="H57" s="9">
        <v>19</v>
      </c>
      <c r="I57" s="7" t="s">
        <v>102</v>
      </c>
      <c r="J57" s="9">
        <v>3656</v>
      </c>
      <c r="K57" s="7">
        <f t="shared" si="0"/>
        <v>92.44</v>
      </c>
      <c r="L57" s="7"/>
      <c r="M57" s="7">
        <f t="shared" si="1"/>
        <v>0</v>
      </c>
      <c r="N57" s="7">
        <f t="shared" si="2"/>
        <v>337960.64</v>
      </c>
      <c r="O57" s="7">
        <f t="shared" si="3"/>
        <v>337960.64</v>
      </c>
      <c r="P57" s="10">
        <v>225935.55</v>
      </c>
      <c r="Q57" s="10">
        <v>24290.07</v>
      </c>
      <c r="R57" s="10">
        <f t="shared" si="4"/>
        <v>37533.843</v>
      </c>
      <c r="S57" s="10">
        <v>5719.24</v>
      </c>
      <c r="T57" s="10">
        <v>293478.703</v>
      </c>
      <c r="U57" s="15">
        <v>20000</v>
      </c>
      <c r="V57" s="15">
        <v>5000</v>
      </c>
      <c r="W57" s="15">
        <v>2400</v>
      </c>
      <c r="X57" s="15">
        <v>12000</v>
      </c>
      <c r="Y57" s="15">
        <v>35400</v>
      </c>
      <c r="Z57" s="10">
        <f t="shared" si="5"/>
        <v>332878.703</v>
      </c>
      <c r="AA57" s="20">
        <f t="shared" si="11"/>
        <v>332878.703</v>
      </c>
      <c r="AB57" s="10">
        <f t="shared" si="7"/>
        <v>297478.703</v>
      </c>
      <c r="AC57" s="10">
        <f t="shared" si="8"/>
        <v>40481.937</v>
      </c>
      <c r="AD57" s="19" t="s">
        <v>137</v>
      </c>
    </row>
    <row r="58" ht="29.4" customHeight="1" spans="1:30">
      <c r="A58" s="6">
        <v>56</v>
      </c>
      <c r="B58" s="5" t="s">
        <v>138</v>
      </c>
      <c r="C58" s="12" t="s">
        <v>147</v>
      </c>
      <c r="D58" s="10">
        <v>101.83</v>
      </c>
      <c r="E58" s="10">
        <v>133.75</v>
      </c>
      <c r="F58" s="11">
        <v>125</v>
      </c>
      <c r="G58" s="8" t="s">
        <v>33</v>
      </c>
      <c r="H58" s="9">
        <v>13</v>
      </c>
      <c r="I58" s="7" t="s">
        <v>34</v>
      </c>
      <c r="J58" s="9">
        <v>3616</v>
      </c>
      <c r="K58" s="7">
        <f t="shared" si="0"/>
        <v>111.83</v>
      </c>
      <c r="L58" s="7">
        <f t="shared" si="12"/>
        <v>21.92</v>
      </c>
      <c r="M58" s="7">
        <f t="shared" si="1"/>
        <v>84392</v>
      </c>
      <c r="N58" s="7">
        <f t="shared" si="2"/>
        <v>404377.28</v>
      </c>
      <c r="O58" s="7">
        <f t="shared" si="3"/>
        <v>488769.28</v>
      </c>
      <c r="P58" s="10">
        <v>233716.14</v>
      </c>
      <c r="Q58" s="10">
        <v>27044.01</v>
      </c>
      <c r="R58" s="10">
        <f t="shared" si="4"/>
        <v>39114.0225</v>
      </c>
      <c r="S58" s="18">
        <v>147240.26</v>
      </c>
      <c r="T58" s="10">
        <v>447114.4325</v>
      </c>
      <c r="U58" s="15">
        <v>20000</v>
      </c>
      <c r="V58" s="15">
        <v>5000</v>
      </c>
      <c r="W58" s="15">
        <v>2400</v>
      </c>
      <c r="X58" s="15">
        <v>12000</v>
      </c>
      <c r="Y58" s="15">
        <v>35400</v>
      </c>
      <c r="Z58" s="10">
        <f t="shared" si="5"/>
        <v>486514.4325</v>
      </c>
      <c r="AA58" s="20">
        <f t="shared" si="11"/>
        <v>486514.4325</v>
      </c>
      <c r="AB58" s="10">
        <f t="shared" si="7"/>
        <v>451114.4325</v>
      </c>
      <c r="AC58" s="10">
        <f t="shared" si="8"/>
        <v>37654.8475</v>
      </c>
      <c r="AD58" s="19" t="s">
        <v>137</v>
      </c>
    </row>
    <row r="59" ht="29.4" customHeight="1" spans="1:30">
      <c r="A59" s="6">
        <v>57</v>
      </c>
      <c r="B59" s="5" t="s">
        <v>148</v>
      </c>
      <c r="C59" s="12" t="s">
        <v>149</v>
      </c>
      <c r="D59" s="10">
        <v>125.36</v>
      </c>
      <c r="E59" s="10">
        <v>133.75</v>
      </c>
      <c r="F59" s="11">
        <v>57</v>
      </c>
      <c r="G59" s="8" t="s">
        <v>44</v>
      </c>
      <c r="H59" s="9">
        <v>14</v>
      </c>
      <c r="I59" s="7" t="s">
        <v>34</v>
      </c>
      <c r="J59" s="9">
        <v>3627</v>
      </c>
      <c r="K59" s="7">
        <f t="shared" si="0"/>
        <v>133.75</v>
      </c>
      <c r="L59" s="7"/>
      <c r="M59" s="7">
        <f t="shared" si="1"/>
        <v>0</v>
      </c>
      <c r="N59" s="7">
        <f t="shared" si="2"/>
        <v>485111.25</v>
      </c>
      <c r="O59" s="7">
        <f t="shared" si="3"/>
        <v>485111.25</v>
      </c>
      <c r="P59" s="10">
        <v>315566.22</v>
      </c>
      <c r="Q59" s="10">
        <v>22767.28</v>
      </c>
      <c r="R59" s="10">
        <f t="shared" si="4"/>
        <v>50750.025</v>
      </c>
      <c r="S59" s="10">
        <v>418.33</v>
      </c>
      <c r="T59" s="10">
        <v>389501.855</v>
      </c>
      <c r="U59" s="15">
        <v>20000</v>
      </c>
      <c r="V59" s="15">
        <v>5000</v>
      </c>
      <c r="W59" s="15">
        <v>2400</v>
      </c>
      <c r="X59" s="15">
        <v>15000</v>
      </c>
      <c r="Y59" s="15">
        <v>37400</v>
      </c>
      <c r="Z59" s="10">
        <f t="shared" si="5"/>
        <v>431901.855</v>
      </c>
      <c r="AA59" s="20">
        <f t="shared" si="11"/>
        <v>431901.855</v>
      </c>
      <c r="AB59" s="10">
        <f t="shared" si="7"/>
        <v>394501.855</v>
      </c>
      <c r="AC59" s="10">
        <f t="shared" si="8"/>
        <v>90609.395</v>
      </c>
      <c r="AD59" s="19" t="s">
        <v>150</v>
      </c>
    </row>
    <row r="60" ht="29.4" customHeight="1" spans="1:30">
      <c r="A60" s="6">
        <v>58</v>
      </c>
      <c r="B60" s="5" t="s">
        <v>148</v>
      </c>
      <c r="C60" s="12" t="s">
        <v>151</v>
      </c>
      <c r="D60" s="10">
        <v>125.36</v>
      </c>
      <c r="E60" s="10">
        <v>133.75</v>
      </c>
      <c r="F60" s="11">
        <v>58</v>
      </c>
      <c r="G60" s="8" t="s">
        <v>44</v>
      </c>
      <c r="H60" s="9">
        <v>18</v>
      </c>
      <c r="I60" s="7" t="s">
        <v>34</v>
      </c>
      <c r="J60" s="9">
        <v>3667</v>
      </c>
      <c r="K60" s="7">
        <f t="shared" si="0"/>
        <v>133.75</v>
      </c>
      <c r="L60" s="7"/>
      <c r="M60" s="7">
        <f t="shared" si="1"/>
        <v>0</v>
      </c>
      <c r="N60" s="7">
        <f t="shared" si="2"/>
        <v>490461.25</v>
      </c>
      <c r="O60" s="7">
        <f t="shared" si="3"/>
        <v>490461.25</v>
      </c>
      <c r="P60" s="10">
        <v>315566.22</v>
      </c>
      <c r="Q60" s="10">
        <v>23716.8</v>
      </c>
      <c r="R60" s="10">
        <f t="shared" si="4"/>
        <v>50892.453</v>
      </c>
      <c r="S60" s="10">
        <v>0</v>
      </c>
      <c r="T60" s="10">
        <v>390175.473</v>
      </c>
      <c r="U60" s="15">
        <v>20000</v>
      </c>
      <c r="V60" s="15">
        <v>5000</v>
      </c>
      <c r="W60" s="15">
        <v>2400</v>
      </c>
      <c r="X60" s="15">
        <v>15000</v>
      </c>
      <c r="Y60" s="15">
        <v>37400</v>
      </c>
      <c r="Z60" s="10">
        <f t="shared" si="5"/>
        <v>432575.473</v>
      </c>
      <c r="AA60" s="20">
        <f t="shared" si="11"/>
        <v>432575.473</v>
      </c>
      <c r="AB60" s="10">
        <f t="shared" si="7"/>
        <v>395175.473</v>
      </c>
      <c r="AC60" s="10">
        <f t="shared" si="8"/>
        <v>95285.777</v>
      </c>
      <c r="AD60" s="19" t="s">
        <v>150</v>
      </c>
    </row>
    <row r="61" ht="29.4" customHeight="1" spans="1:30">
      <c r="A61" s="6">
        <v>59</v>
      </c>
      <c r="B61" s="5" t="s">
        <v>152</v>
      </c>
      <c r="C61" s="12" t="s">
        <v>153</v>
      </c>
      <c r="D61" s="13">
        <v>98.44</v>
      </c>
      <c r="E61" s="10">
        <v>92.44</v>
      </c>
      <c r="F61" s="14">
        <v>141</v>
      </c>
      <c r="G61" s="8" t="s">
        <v>33</v>
      </c>
      <c r="H61" s="9">
        <v>30</v>
      </c>
      <c r="I61" s="7" t="s">
        <v>102</v>
      </c>
      <c r="J61" s="9">
        <v>3586</v>
      </c>
      <c r="K61" s="7">
        <f t="shared" si="0"/>
        <v>92.44</v>
      </c>
      <c r="L61" s="7"/>
      <c r="M61" s="7">
        <f t="shared" si="1"/>
        <v>0</v>
      </c>
      <c r="N61" s="7">
        <f t="shared" si="2"/>
        <v>331489.84</v>
      </c>
      <c r="O61" s="7">
        <f t="shared" si="3"/>
        <v>331489.84</v>
      </c>
      <c r="P61" s="13">
        <v>251445.29</v>
      </c>
      <c r="Q61" s="13">
        <v>19496.04</v>
      </c>
      <c r="R61" s="10">
        <f t="shared" si="4"/>
        <v>40641.1995</v>
      </c>
      <c r="S61" s="10">
        <v>5359.4</v>
      </c>
      <c r="T61" s="10">
        <v>316941.9295</v>
      </c>
      <c r="U61" s="15">
        <v>20000</v>
      </c>
      <c r="V61" s="15">
        <v>5000</v>
      </c>
      <c r="W61" s="15">
        <v>2400</v>
      </c>
      <c r="X61" s="15">
        <v>12000</v>
      </c>
      <c r="Y61" s="15">
        <v>35400</v>
      </c>
      <c r="Z61" s="10">
        <f t="shared" si="5"/>
        <v>356341.9295</v>
      </c>
      <c r="AA61" s="20">
        <f t="shared" si="11"/>
        <v>356341.9295</v>
      </c>
      <c r="AB61" s="10">
        <f t="shared" si="7"/>
        <v>320941.9295</v>
      </c>
      <c r="AC61" s="10">
        <f t="shared" si="8"/>
        <v>10547.9104999999</v>
      </c>
      <c r="AD61" s="19" t="s">
        <v>150</v>
      </c>
    </row>
    <row r="62" ht="29.4" customHeight="1" spans="1:30">
      <c r="A62" s="6">
        <v>60</v>
      </c>
      <c r="B62" s="5" t="s">
        <v>154</v>
      </c>
      <c r="C62" s="12" t="s">
        <v>155</v>
      </c>
      <c r="D62" s="10">
        <v>98.44</v>
      </c>
      <c r="E62" s="10">
        <v>133.75</v>
      </c>
      <c r="F62" s="11">
        <v>101</v>
      </c>
      <c r="G62" s="8" t="s">
        <v>44</v>
      </c>
      <c r="H62" s="9">
        <v>23</v>
      </c>
      <c r="I62" s="7" t="s">
        <v>34</v>
      </c>
      <c r="J62" s="9">
        <v>3677</v>
      </c>
      <c r="K62" s="7">
        <f t="shared" si="0"/>
        <v>108.44</v>
      </c>
      <c r="L62" s="7">
        <f>E62-D62-10</f>
        <v>25.31</v>
      </c>
      <c r="M62" s="7">
        <f t="shared" si="1"/>
        <v>97443.5</v>
      </c>
      <c r="N62" s="7">
        <f t="shared" si="2"/>
        <v>398733.88</v>
      </c>
      <c r="O62" s="7">
        <f t="shared" si="3"/>
        <v>496177.38</v>
      </c>
      <c r="P62" s="10">
        <v>251445.29</v>
      </c>
      <c r="Q62" s="10">
        <v>24962.42</v>
      </c>
      <c r="R62" s="10">
        <f t="shared" si="4"/>
        <v>41461.1565</v>
      </c>
      <c r="S62" s="17">
        <v>10338.1</v>
      </c>
      <c r="T62" s="10">
        <v>328206.9665</v>
      </c>
      <c r="U62" s="15">
        <v>20000</v>
      </c>
      <c r="V62" s="15">
        <v>5000</v>
      </c>
      <c r="W62" s="15">
        <v>2400</v>
      </c>
      <c r="X62" s="15">
        <v>12000</v>
      </c>
      <c r="Y62" s="15">
        <v>35400</v>
      </c>
      <c r="Z62" s="10">
        <f t="shared" si="5"/>
        <v>367606.9665</v>
      </c>
      <c r="AA62" s="20">
        <f t="shared" si="11"/>
        <v>367606.9665</v>
      </c>
      <c r="AB62" s="10">
        <f t="shared" si="7"/>
        <v>332206.9665</v>
      </c>
      <c r="AC62" s="10">
        <f t="shared" si="8"/>
        <v>163970.4135</v>
      </c>
      <c r="AD62" s="19" t="s">
        <v>150</v>
      </c>
    </row>
    <row r="63" ht="29.4" customHeight="1" spans="1:30">
      <c r="A63" s="6">
        <v>61</v>
      </c>
      <c r="B63" s="5" t="s">
        <v>156</v>
      </c>
      <c r="C63" s="12" t="s">
        <v>157</v>
      </c>
      <c r="D63" s="10">
        <v>98.44</v>
      </c>
      <c r="E63" s="10">
        <v>133.75</v>
      </c>
      <c r="F63" s="11">
        <v>102</v>
      </c>
      <c r="G63" s="8" t="s">
        <v>44</v>
      </c>
      <c r="H63" s="9">
        <v>7</v>
      </c>
      <c r="I63" s="7" t="s">
        <v>34</v>
      </c>
      <c r="J63" s="9">
        <v>3557</v>
      </c>
      <c r="K63" s="7">
        <f t="shared" si="0"/>
        <v>108.44</v>
      </c>
      <c r="L63" s="7">
        <f>E63-D63-10</f>
        <v>25.31</v>
      </c>
      <c r="M63" s="7">
        <f t="shared" si="1"/>
        <v>97443.5</v>
      </c>
      <c r="N63" s="7">
        <f t="shared" si="2"/>
        <v>385721.08</v>
      </c>
      <c r="O63" s="7">
        <f t="shared" si="3"/>
        <v>483164.58</v>
      </c>
      <c r="P63" s="10">
        <v>247801.04</v>
      </c>
      <c r="Q63" s="10">
        <v>27841.79</v>
      </c>
      <c r="R63" s="10">
        <f t="shared" si="4"/>
        <v>41346.4245</v>
      </c>
      <c r="S63" s="10">
        <v>2269.19</v>
      </c>
      <c r="T63" s="10">
        <v>319258.4445</v>
      </c>
      <c r="U63" s="15">
        <v>20000</v>
      </c>
      <c r="V63" s="15">
        <v>5000</v>
      </c>
      <c r="W63" s="15">
        <v>2400</v>
      </c>
      <c r="X63" s="15">
        <v>12000</v>
      </c>
      <c r="Y63" s="15">
        <v>35400</v>
      </c>
      <c r="Z63" s="10">
        <f t="shared" si="5"/>
        <v>358658.4445</v>
      </c>
      <c r="AA63" s="20">
        <f t="shared" si="11"/>
        <v>358658.4445</v>
      </c>
      <c r="AB63" s="10">
        <f t="shared" si="7"/>
        <v>323258.4445</v>
      </c>
      <c r="AC63" s="10">
        <f t="shared" si="8"/>
        <v>159906.1355</v>
      </c>
      <c r="AD63" s="19" t="s">
        <v>150</v>
      </c>
    </row>
    <row r="64" ht="29.4" customHeight="1" spans="1:30">
      <c r="A64" s="6">
        <v>62</v>
      </c>
      <c r="B64" s="5" t="s">
        <v>158</v>
      </c>
      <c r="C64" s="12" t="s">
        <v>159</v>
      </c>
      <c r="D64" s="10">
        <v>98.44</v>
      </c>
      <c r="E64" s="10">
        <v>133.75</v>
      </c>
      <c r="F64" s="11">
        <v>114</v>
      </c>
      <c r="G64" s="8" t="s">
        <v>44</v>
      </c>
      <c r="H64" s="9">
        <v>27</v>
      </c>
      <c r="I64" s="7" t="s">
        <v>34</v>
      </c>
      <c r="J64" s="9">
        <v>3637</v>
      </c>
      <c r="K64" s="7">
        <f t="shared" si="0"/>
        <v>108.44</v>
      </c>
      <c r="L64" s="7">
        <f>E64-D64-10</f>
        <v>25.31</v>
      </c>
      <c r="M64" s="7">
        <f t="shared" si="1"/>
        <v>97443.5</v>
      </c>
      <c r="N64" s="7">
        <f t="shared" si="2"/>
        <v>394396.28</v>
      </c>
      <c r="O64" s="7">
        <f t="shared" si="3"/>
        <v>491839.78</v>
      </c>
      <c r="P64" s="10">
        <v>247801.04</v>
      </c>
      <c r="Q64" s="10">
        <v>26016.71</v>
      </c>
      <c r="R64" s="10">
        <f t="shared" si="4"/>
        <v>41072.6625</v>
      </c>
      <c r="S64" s="17">
        <v>10338.1</v>
      </c>
      <c r="T64" s="10">
        <v>325228.5125</v>
      </c>
      <c r="U64" s="15">
        <v>20000</v>
      </c>
      <c r="V64" s="15">
        <v>5000</v>
      </c>
      <c r="W64" s="15">
        <v>2400</v>
      </c>
      <c r="X64" s="15">
        <v>12000</v>
      </c>
      <c r="Y64" s="15">
        <v>35400</v>
      </c>
      <c r="Z64" s="10">
        <f t="shared" si="5"/>
        <v>364628.5125</v>
      </c>
      <c r="AA64" s="20">
        <f t="shared" si="11"/>
        <v>364628.5125</v>
      </c>
      <c r="AB64" s="10">
        <f t="shared" si="7"/>
        <v>329228.5125</v>
      </c>
      <c r="AC64" s="10">
        <f t="shared" si="8"/>
        <v>162611.2675</v>
      </c>
      <c r="AD64" s="19" t="s">
        <v>150</v>
      </c>
    </row>
    <row r="65" ht="29.4" customHeight="1" spans="1:30">
      <c r="A65" s="6">
        <v>63</v>
      </c>
      <c r="B65" s="5" t="s">
        <v>160</v>
      </c>
      <c r="C65" s="12" t="s">
        <v>161</v>
      </c>
      <c r="D65" s="10">
        <v>98.44</v>
      </c>
      <c r="E65" s="10">
        <v>92.44</v>
      </c>
      <c r="F65" s="11">
        <v>54</v>
      </c>
      <c r="G65" s="8" t="s">
        <v>44</v>
      </c>
      <c r="H65" s="9">
        <v>30</v>
      </c>
      <c r="I65" s="7" t="s">
        <v>45</v>
      </c>
      <c r="J65" s="9">
        <v>3587</v>
      </c>
      <c r="K65" s="7">
        <f t="shared" si="0"/>
        <v>92.44</v>
      </c>
      <c r="L65" s="7"/>
      <c r="M65" s="7">
        <f t="shared" si="1"/>
        <v>0</v>
      </c>
      <c r="N65" s="7">
        <f t="shared" si="2"/>
        <v>331582.28</v>
      </c>
      <c r="O65" s="7">
        <f t="shared" si="3"/>
        <v>331582.28</v>
      </c>
      <c r="P65" s="10">
        <v>241727.3</v>
      </c>
      <c r="Q65" s="10">
        <v>18328.54</v>
      </c>
      <c r="R65" s="10">
        <f t="shared" si="4"/>
        <v>39008.376</v>
      </c>
      <c r="S65" s="10">
        <v>1040.88</v>
      </c>
      <c r="T65" s="10">
        <v>300105.096</v>
      </c>
      <c r="U65" s="15">
        <v>20000</v>
      </c>
      <c r="V65" s="15">
        <v>5000</v>
      </c>
      <c r="W65" s="15">
        <v>2400</v>
      </c>
      <c r="X65" s="15">
        <v>12000</v>
      </c>
      <c r="Y65" s="15">
        <v>35400</v>
      </c>
      <c r="Z65" s="10">
        <f t="shared" si="5"/>
        <v>339505.096</v>
      </c>
      <c r="AA65" s="20">
        <f t="shared" si="11"/>
        <v>339505.096</v>
      </c>
      <c r="AB65" s="10">
        <f t="shared" si="7"/>
        <v>304105.096</v>
      </c>
      <c r="AC65" s="10">
        <f t="shared" si="8"/>
        <v>27477.184</v>
      </c>
      <c r="AD65" s="19" t="s">
        <v>150</v>
      </c>
    </row>
    <row r="66" ht="29.4" customHeight="1" spans="1:30">
      <c r="A66" s="6">
        <v>64</v>
      </c>
      <c r="B66" s="5" t="s">
        <v>162</v>
      </c>
      <c r="C66" s="12" t="s">
        <v>163</v>
      </c>
      <c r="D66" s="10">
        <v>98.44</v>
      </c>
      <c r="E66" s="10">
        <v>133.75</v>
      </c>
      <c r="F66" s="11">
        <v>158</v>
      </c>
      <c r="G66" s="8" t="s">
        <v>33</v>
      </c>
      <c r="H66" s="9">
        <v>26</v>
      </c>
      <c r="I66" s="7" t="s">
        <v>38</v>
      </c>
      <c r="J66" s="9">
        <v>3652</v>
      </c>
      <c r="K66" s="7">
        <f t="shared" si="0"/>
        <v>108.44</v>
      </c>
      <c r="L66" s="7">
        <f>E66-D66-10</f>
        <v>25.31</v>
      </c>
      <c r="M66" s="7">
        <f t="shared" si="1"/>
        <v>97443.5</v>
      </c>
      <c r="N66" s="7">
        <f t="shared" si="2"/>
        <v>396022.88</v>
      </c>
      <c r="O66" s="7">
        <f t="shared" si="3"/>
        <v>493466.38</v>
      </c>
      <c r="P66" s="10">
        <v>241727.3</v>
      </c>
      <c r="Q66" s="10">
        <v>29810.59</v>
      </c>
      <c r="R66" s="10">
        <f t="shared" si="4"/>
        <v>40730.6835</v>
      </c>
      <c r="S66" s="10">
        <v>5128.1</v>
      </c>
      <c r="T66" s="10">
        <v>317396.6735</v>
      </c>
      <c r="U66" s="15">
        <v>20000</v>
      </c>
      <c r="V66" s="15">
        <v>5000</v>
      </c>
      <c r="W66" s="15">
        <v>2400</v>
      </c>
      <c r="X66" s="15">
        <v>12000</v>
      </c>
      <c r="Y66" s="15">
        <v>35400</v>
      </c>
      <c r="Z66" s="10">
        <f t="shared" si="5"/>
        <v>356796.6735</v>
      </c>
      <c r="AA66" s="20">
        <f t="shared" si="11"/>
        <v>356796.6735</v>
      </c>
      <c r="AB66" s="10">
        <f t="shared" si="7"/>
        <v>321396.6735</v>
      </c>
      <c r="AC66" s="10">
        <f t="shared" si="8"/>
        <v>172069.7065</v>
      </c>
      <c r="AD66" s="19" t="s">
        <v>150</v>
      </c>
    </row>
    <row r="67" ht="29.4" customHeight="1" spans="1:30">
      <c r="A67" s="6">
        <v>65</v>
      </c>
      <c r="B67" s="5" t="s">
        <v>164</v>
      </c>
      <c r="C67" s="12" t="s">
        <v>165</v>
      </c>
      <c r="D67" s="10">
        <v>98.44</v>
      </c>
      <c r="E67" s="10">
        <v>92.44</v>
      </c>
      <c r="F67" s="11">
        <v>122</v>
      </c>
      <c r="G67" s="8" t="s">
        <v>33</v>
      </c>
      <c r="H67" s="9">
        <v>13</v>
      </c>
      <c r="I67" s="7" t="s">
        <v>102</v>
      </c>
      <c r="J67" s="9">
        <v>3596</v>
      </c>
      <c r="K67" s="7">
        <f t="shared" ref="K67:K132" si="13">E67-L67</f>
        <v>92.44</v>
      </c>
      <c r="L67" s="7"/>
      <c r="M67" s="7">
        <f t="shared" ref="M67:M132" si="14">L67*3850</f>
        <v>0</v>
      </c>
      <c r="N67" s="7">
        <f t="shared" ref="N67:N132" si="15">K67*J67</f>
        <v>332414.24</v>
      </c>
      <c r="O67" s="7">
        <f t="shared" ref="O67:O132" si="16">M67+N67</f>
        <v>332414.24</v>
      </c>
      <c r="P67" s="10">
        <v>225935.55</v>
      </c>
      <c r="Q67" s="10">
        <v>24265.46</v>
      </c>
      <c r="R67" s="10">
        <f t="shared" ref="R67:R131" si="17">(P67+Q67)*0.15</f>
        <v>37530.1515</v>
      </c>
      <c r="S67" s="10">
        <v>0</v>
      </c>
      <c r="T67" s="10">
        <v>287731.1615</v>
      </c>
      <c r="U67" s="15">
        <v>20000</v>
      </c>
      <c r="V67" s="15">
        <v>5000</v>
      </c>
      <c r="W67" s="15">
        <v>2400</v>
      </c>
      <c r="X67" s="15">
        <v>12000</v>
      </c>
      <c r="Y67" s="15">
        <v>35400</v>
      </c>
      <c r="Z67" s="10">
        <f t="shared" ref="Z67:Z131" si="18">P67+Q67+R67+S67+U67+V67+W67+X67</f>
        <v>327131.1615</v>
      </c>
      <c r="AA67" s="20">
        <f t="shared" si="11"/>
        <v>327131.1615</v>
      </c>
      <c r="AB67" s="10">
        <f t="shared" ref="AB67:AB130" si="19">Z67-Y67</f>
        <v>291731.1615</v>
      </c>
      <c r="AC67" s="10">
        <f t="shared" ref="AC67:AC130" si="20">N67+M67-AB67</f>
        <v>40683.0785</v>
      </c>
      <c r="AD67" s="19" t="s">
        <v>150</v>
      </c>
    </row>
    <row r="68" ht="29.4" customHeight="1" spans="1:30">
      <c r="A68" s="6">
        <v>66</v>
      </c>
      <c r="B68" s="5" t="s">
        <v>166</v>
      </c>
      <c r="C68" s="12" t="s">
        <v>167</v>
      </c>
      <c r="D68" s="10">
        <v>98.44</v>
      </c>
      <c r="E68" s="10">
        <v>133.75</v>
      </c>
      <c r="F68" s="11">
        <v>124</v>
      </c>
      <c r="G68" s="8" t="s">
        <v>33</v>
      </c>
      <c r="H68" s="9">
        <v>22</v>
      </c>
      <c r="I68" s="7" t="s">
        <v>34</v>
      </c>
      <c r="J68" s="9">
        <v>3686</v>
      </c>
      <c r="K68" s="7">
        <f t="shared" si="13"/>
        <v>108.44</v>
      </c>
      <c r="L68" s="7">
        <f>E68-D68-10</f>
        <v>25.31</v>
      </c>
      <c r="M68" s="7">
        <f t="shared" si="14"/>
        <v>97443.5</v>
      </c>
      <c r="N68" s="7">
        <f t="shared" si="15"/>
        <v>399709.84</v>
      </c>
      <c r="O68" s="7">
        <f t="shared" si="16"/>
        <v>497153.34</v>
      </c>
      <c r="P68" s="10">
        <v>225935.55</v>
      </c>
      <c r="Q68" s="10">
        <v>39820.95</v>
      </c>
      <c r="R68" s="10">
        <f t="shared" si="17"/>
        <v>39863.475</v>
      </c>
      <c r="S68" s="10">
        <v>213.88</v>
      </c>
      <c r="T68" s="10">
        <v>305833.855</v>
      </c>
      <c r="U68" s="15">
        <v>20000</v>
      </c>
      <c r="V68" s="15">
        <v>5000</v>
      </c>
      <c r="W68" s="15">
        <v>2400</v>
      </c>
      <c r="X68" s="15">
        <v>12000</v>
      </c>
      <c r="Y68" s="15">
        <v>35400</v>
      </c>
      <c r="Z68" s="10">
        <f t="shared" si="18"/>
        <v>345233.855</v>
      </c>
      <c r="AA68" s="20">
        <f t="shared" si="11"/>
        <v>345233.855</v>
      </c>
      <c r="AB68" s="10">
        <f t="shared" si="19"/>
        <v>309833.855</v>
      </c>
      <c r="AC68" s="10">
        <f t="shared" si="20"/>
        <v>187319.485</v>
      </c>
      <c r="AD68" s="19" t="s">
        <v>150</v>
      </c>
    </row>
    <row r="69" ht="29.4" customHeight="1" spans="1:30">
      <c r="A69" s="6">
        <v>67</v>
      </c>
      <c r="B69" s="5" t="s">
        <v>168</v>
      </c>
      <c r="C69" s="12" t="s">
        <v>169</v>
      </c>
      <c r="D69" s="10">
        <v>103.79</v>
      </c>
      <c r="E69" s="10">
        <v>92.44</v>
      </c>
      <c r="F69" s="11">
        <v>93</v>
      </c>
      <c r="G69" s="8" t="s">
        <v>44</v>
      </c>
      <c r="H69" s="9">
        <v>16</v>
      </c>
      <c r="I69" s="7" t="s">
        <v>45</v>
      </c>
      <c r="J69" s="9">
        <v>3627</v>
      </c>
      <c r="K69" s="7">
        <f t="shared" si="13"/>
        <v>92.44</v>
      </c>
      <c r="L69" s="7"/>
      <c r="M69" s="7">
        <f t="shared" si="14"/>
        <v>0</v>
      </c>
      <c r="N69" s="7">
        <f t="shared" si="15"/>
        <v>335279.88</v>
      </c>
      <c r="O69" s="7">
        <f t="shared" si="16"/>
        <v>335279.88</v>
      </c>
      <c r="P69" s="10">
        <v>265435.66</v>
      </c>
      <c r="Q69" s="10">
        <v>18891.86</v>
      </c>
      <c r="R69" s="10">
        <f t="shared" si="17"/>
        <v>42649.128</v>
      </c>
      <c r="S69" s="10">
        <v>221.15</v>
      </c>
      <c r="T69" s="10">
        <v>327197.798</v>
      </c>
      <c r="U69" s="15">
        <v>20000</v>
      </c>
      <c r="V69" s="15">
        <v>5000</v>
      </c>
      <c r="W69" s="15">
        <v>2400</v>
      </c>
      <c r="X69" s="15">
        <v>12000</v>
      </c>
      <c r="Y69" s="15">
        <v>35400</v>
      </c>
      <c r="Z69" s="10">
        <f t="shared" si="18"/>
        <v>366597.798</v>
      </c>
      <c r="AA69" s="20">
        <f t="shared" si="11"/>
        <v>366597.798</v>
      </c>
      <c r="AB69" s="10">
        <f t="shared" si="19"/>
        <v>331197.798</v>
      </c>
      <c r="AC69" s="10">
        <f t="shared" si="20"/>
        <v>4082.08199999999</v>
      </c>
      <c r="AD69" s="19" t="s">
        <v>170</v>
      </c>
    </row>
    <row r="70" s="1" customFormat="1" ht="29.4" customHeight="1" spans="1:30">
      <c r="A70" s="6">
        <v>68</v>
      </c>
      <c r="B70" s="5" t="s">
        <v>171</v>
      </c>
      <c r="C70" s="12" t="s">
        <v>172</v>
      </c>
      <c r="D70" s="10">
        <v>102.63</v>
      </c>
      <c r="E70" s="10">
        <v>133.75</v>
      </c>
      <c r="F70" s="11">
        <v>117</v>
      </c>
      <c r="G70" s="8" t="s">
        <v>33</v>
      </c>
      <c r="H70" s="9">
        <v>10</v>
      </c>
      <c r="I70" s="7" t="s">
        <v>38</v>
      </c>
      <c r="J70" s="9">
        <v>3592</v>
      </c>
      <c r="K70" s="7">
        <f t="shared" si="13"/>
        <v>112.63</v>
      </c>
      <c r="L70" s="7">
        <f>E70-D70-10</f>
        <v>21.12</v>
      </c>
      <c r="M70" s="7">
        <f t="shared" si="14"/>
        <v>81312</v>
      </c>
      <c r="N70" s="7">
        <f t="shared" si="15"/>
        <v>404566.96</v>
      </c>
      <c r="O70" s="7">
        <f t="shared" si="16"/>
        <v>485878.96</v>
      </c>
      <c r="P70" s="10">
        <v>262469.04</v>
      </c>
      <c r="Q70" s="10">
        <v>19941.01</v>
      </c>
      <c r="R70" s="10">
        <f t="shared" si="17"/>
        <v>42361.5075</v>
      </c>
      <c r="S70" s="10">
        <v>5195.52</v>
      </c>
      <c r="T70" s="10">
        <v>329967.0775</v>
      </c>
      <c r="U70" s="15">
        <v>20000</v>
      </c>
      <c r="V70" s="15">
        <v>5000</v>
      </c>
      <c r="W70" s="15">
        <v>2400</v>
      </c>
      <c r="X70" s="15">
        <v>12000</v>
      </c>
      <c r="Y70" s="15">
        <v>35400</v>
      </c>
      <c r="Z70" s="10">
        <f t="shared" si="18"/>
        <v>369367.0775</v>
      </c>
      <c r="AA70" s="20">
        <f t="shared" si="11"/>
        <v>369367.0775</v>
      </c>
      <c r="AB70" s="10">
        <f t="shared" si="19"/>
        <v>333967.0775</v>
      </c>
      <c r="AC70" s="10">
        <f t="shared" si="20"/>
        <v>151911.8825</v>
      </c>
      <c r="AD70" s="19" t="s">
        <v>170</v>
      </c>
    </row>
    <row r="71" ht="29.4" customHeight="1" spans="1:30">
      <c r="A71" s="6">
        <v>69</v>
      </c>
      <c r="B71" s="5" t="s">
        <v>173</v>
      </c>
      <c r="C71" s="12" t="s">
        <v>174</v>
      </c>
      <c r="D71" s="10">
        <v>102.91</v>
      </c>
      <c r="E71" s="10">
        <v>92.44</v>
      </c>
      <c r="F71" s="11">
        <v>129</v>
      </c>
      <c r="G71" s="8" t="s">
        <v>33</v>
      </c>
      <c r="H71" s="9">
        <v>23</v>
      </c>
      <c r="I71" s="7" t="s">
        <v>102</v>
      </c>
      <c r="J71" s="9">
        <v>3656</v>
      </c>
      <c r="K71" s="7">
        <f t="shared" si="13"/>
        <v>92.44</v>
      </c>
      <c r="L71" s="7"/>
      <c r="M71" s="7">
        <f t="shared" si="14"/>
        <v>0</v>
      </c>
      <c r="N71" s="7">
        <f t="shared" si="15"/>
        <v>337960.64</v>
      </c>
      <c r="O71" s="7">
        <f t="shared" si="16"/>
        <v>337960.64</v>
      </c>
      <c r="P71" s="10">
        <v>267054.54</v>
      </c>
      <c r="Q71" s="10">
        <v>34415.16</v>
      </c>
      <c r="R71" s="10">
        <f t="shared" si="17"/>
        <v>45220.455</v>
      </c>
      <c r="S71" s="10">
        <v>3514.92</v>
      </c>
      <c r="T71" s="10">
        <v>350205.075</v>
      </c>
      <c r="U71" s="15">
        <v>20000</v>
      </c>
      <c r="V71" s="15">
        <v>5000</v>
      </c>
      <c r="W71" s="15">
        <v>2400</v>
      </c>
      <c r="X71" s="15">
        <v>12000</v>
      </c>
      <c r="Y71" s="15">
        <v>35400</v>
      </c>
      <c r="Z71" s="10">
        <f t="shared" si="18"/>
        <v>389605.075</v>
      </c>
      <c r="AA71" s="20">
        <f t="shared" si="11"/>
        <v>389605.075</v>
      </c>
      <c r="AB71" s="10">
        <f t="shared" si="19"/>
        <v>354205.075</v>
      </c>
      <c r="AC71" s="10">
        <f t="shared" si="20"/>
        <v>-16244.435</v>
      </c>
      <c r="AD71" s="19" t="s">
        <v>170</v>
      </c>
    </row>
    <row r="72" s="1" customFormat="1" ht="29.4" customHeight="1" spans="1:30">
      <c r="A72" s="6">
        <v>70</v>
      </c>
      <c r="B72" s="5" t="s">
        <v>175</v>
      </c>
      <c r="C72" s="12" t="s">
        <v>176</v>
      </c>
      <c r="D72" s="10">
        <v>94.56</v>
      </c>
      <c r="E72" s="10">
        <v>92.44</v>
      </c>
      <c r="F72" s="11">
        <v>68</v>
      </c>
      <c r="G72" s="8" t="s">
        <v>44</v>
      </c>
      <c r="H72" s="9">
        <v>31</v>
      </c>
      <c r="I72" s="7" t="s">
        <v>45</v>
      </c>
      <c r="J72" s="9">
        <v>3557</v>
      </c>
      <c r="K72" s="7">
        <f t="shared" si="13"/>
        <v>92.44</v>
      </c>
      <c r="L72" s="7"/>
      <c r="M72" s="7">
        <f t="shared" si="14"/>
        <v>0</v>
      </c>
      <c r="N72" s="7">
        <f t="shared" si="15"/>
        <v>328809.08</v>
      </c>
      <c r="O72" s="7">
        <f t="shared" si="16"/>
        <v>328809.08</v>
      </c>
      <c r="P72" s="10">
        <v>245386.04</v>
      </c>
      <c r="Q72" s="10">
        <v>25124.59</v>
      </c>
      <c r="R72" s="10">
        <f t="shared" si="17"/>
        <v>40576.5945</v>
      </c>
      <c r="S72" s="10">
        <v>5037.22</v>
      </c>
      <c r="T72" s="10">
        <v>316124.4445</v>
      </c>
      <c r="U72" s="15">
        <v>20000</v>
      </c>
      <c r="V72" s="15">
        <v>5000</v>
      </c>
      <c r="W72" s="15">
        <v>2400</v>
      </c>
      <c r="X72" s="15">
        <v>12000</v>
      </c>
      <c r="Y72" s="15">
        <v>35400</v>
      </c>
      <c r="Z72" s="10">
        <f t="shared" si="18"/>
        <v>355524.4445</v>
      </c>
      <c r="AA72" s="20">
        <f t="shared" si="11"/>
        <v>355524.4445</v>
      </c>
      <c r="AB72" s="10">
        <f t="shared" si="19"/>
        <v>320124.4445</v>
      </c>
      <c r="AC72" s="10">
        <f t="shared" si="20"/>
        <v>8684.63550000003</v>
      </c>
      <c r="AD72" s="19" t="s">
        <v>170</v>
      </c>
    </row>
    <row r="73" s="1" customFormat="1" ht="29.4" customHeight="1" spans="1:30">
      <c r="A73" s="6">
        <v>71</v>
      </c>
      <c r="B73" s="5" t="s">
        <v>177</v>
      </c>
      <c r="C73" s="12" t="s">
        <v>178</v>
      </c>
      <c r="D73" s="10">
        <v>94.82</v>
      </c>
      <c r="E73" s="10">
        <v>92.44</v>
      </c>
      <c r="F73" s="11">
        <v>19</v>
      </c>
      <c r="G73" s="8" t="s">
        <v>33</v>
      </c>
      <c r="H73" s="9">
        <v>16</v>
      </c>
      <c r="I73" s="7" t="s">
        <v>45</v>
      </c>
      <c r="J73" s="9">
        <v>3631</v>
      </c>
      <c r="K73" s="7">
        <f t="shared" si="13"/>
        <v>92.44</v>
      </c>
      <c r="L73" s="7"/>
      <c r="M73" s="7">
        <f t="shared" si="14"/>
        <v>0</v>
      </c>
      <c r="N73" s="7">
        <f t="shared" si="15"/>
        <v>335649.64</v>
      </c>
      <c r="O73" s="7">
        <f t="shared" si="16"/>
        <v>335649.64</v>
      </c>
      <c r="P73" s="10">
        <v>242495.51</v>
      </c>
      <c r="Q73" s="10">
        <v>35905.49</v>
      </c>
      <c r="R73" s="10">
        <f t="shared" si="17"/>
        <v>41760.15</v>
      </c>
      <c r="S73" s="10">
        <v>6228.16</v>
      </c>
      <c r="T73" s="10">
        <v>326389.31</v>
      </c>
      <c r="U73" s="15">
        <v>20000</v>
      </c>
      <c r="V73" s="15">
        <v>5000</v>
      </c>
      <c r="W73" s="15">
        <v>2400</v>
      </c>
      <c r="X73" s="15">
        <v>12000</v>
      </c>
      <c r="Y73" s="15">
        <v>35400</v>
      </c>
      <c r="Z73" s="10">
        <f t="shared" si="18"/>
        <v>365789.31</v>
      </c>
      <c r="AA73" s="20">
        <f t="shared" si="11"/>
        <v>365789.31</v>
      </c>
      <c r="AB73" s="10">
        <f t="shared" si="19"/>
        <v>330389.31</v>
      </c>
      <c r="AC73" s="10">
        <f t="shared" si="20"/>
        <v>5260.33000000002</v>
      </c>
      <c r="AD73" s="19" t="s">
        <v>170</v>
      </c>
    </row>
    <row r="74" ht="29.4" customHeight="1" spans="1:30">
      <c r="A74" s="6">
        <v>72</v>
      </c>
      <c r="B74" s="5" t="s">
        <v>179</v>
      </c>
      <c r="C74" s="12" t="s">
        <v>180</v>
      </c>
      <c r="D74" s="10">
        <v>94.56</v>
      </c>
      <c r="E74" s="10">
        <v>92.44</v>
      </c>
      <c r="F74" s="11">
        <v>29</v>
      </c>
      <c r="G74" s="8" t="s">
        <v>33</v>
      </c>
      <c r="H74" s="9">
        <v>25</v>
      </c>
      <c r="I74" s="7" t="s">
        <v>45</v>
      </c>
      <c r="J74" s="9">
        <v>3641</v>
      </c>
      <c r="K74" s="7">
        <f t="shared" si="13"/>
        <v>92.44</v>
      </c>
      <c r="L74" s="7"/>
      <c r="M74" s="7">
        <f t="shared" si="14"/>
        <v>0</v>
      </c>
      <c r="N74" s="7">
        <f t="shared" si="15"/>
        <v>336574.04</v>
      </c>
      <c r="O74" s="7">
        <f t="shared" si="16"/>
        <v>336574.04</v>
      </c>
      <c r="P74" s="10">
        <v>241830.58</v>
      </c>
      <c r="Q74" s="10">
        <v>27425.24</v>
      </c>
      <c r="R74" s="10">
        <f t="shared" si="17"/>
        <v>40388.373</v>
      </c>
      <c r="S74" s="10">
        <v>4659.48</v>
      </c>
      <c r="T74" s="10">
        <v>314303.673</v>
      </c>
      <c r="U74" s="15">
        <v>20000</v>
      </c>
      <c r="V74" s="15">
        <v>5000</v>
      </c>
      <c r="W74" s="15">
        <v>2400</v>
      </c>
      <c r="X74" s="15">
        <v>12000</v>
      </c>
      <c r="Y74" s="15">
        <v>35400</v>
      </c>
      <c r="Z74" s="10">
        <f t="shared" si="18"/>
        <v>353703.673</v>
      </c>
      <c r="AA74" s="20">
        <f t="shared" si="11"/>
        <v>353703.673</v>
      </c>
      <c r="AB74" s="10">
        <f t="shared" si="19"/>
        <v>318303.673</v>
      </c>
      <c r="AC74" s="10">
        <f t="shared" si="20"/>
        <v>18270.367</v>
      </c>
      <c r="AD74" s="19" t="s">
        <v>170</v>
      </c>
    </row>
    <row r="75" ht="29.4" customHeight="1" spans="1:30">
      <c r="A75" s="6">
        <v>73</v>
      </c>
      <c r="B75" s="5" t="s">
        <v>181</v>
      </c>
      <c r="C75" s="12" t="s">
        <v>182</v>
      </c>
      <c r="D75" s="10">
        <v>94.82</v>
      </c>
      <c r="E75" s="10">
        <v>133.75</v>
      </c>
      <c r="F75" s="11">
        <v>41</v>
      </c>
      <c r="G75" s="8" t="s">
        <v>44</v>
      </c>
      <c r="H75" s="9">
        <v>12</v>
      </c>
      <c r="I75" s="7" t="s">
        <v>34</v>
      </c>
      <c r="J75" s="9">
        <v>3607</v>
      </c>
      <c r="K75" s="7">
        <f t="shared" si="13"/>
        <v>104.82</v>
      </c>
      <c r="L75" s="7">
        <f>E75-D75-10</f>
        <v>28.93</v>
      </c>
      <c r="M75" s="7">
        <f t="shared" si="14"/>
        <v>111380.5</v>
      </c>
      <c r="N75" s="7">
        <f t="shared" si="15"/>
        <v>378085.74</v>
      </c>
      <c r="O75" s="7">
        <f t="shared" si="16"/>
        <v>489466.24</v>
      </c>
      <c r="P75" s="10">
        <v>236551.25</v>
      </c>
      <c r="Q75" s="10">
        <v>28899.24</v>
      </c>
      <c r="R75" s="10">
        <f t="shared" si="17"/>
        <v>39817.5735</v>
      </c>
      <c r="S75" s="10">
        <v>4778.08</v>
      </c>
      <c r="T75" s="10">
        <v>310046.1435</v>
      </c>
      <c r="U75" s="15">
        <v>20000</v>
      </c>
      <c r="V75" s="15">
        <v>5000</v>
      </c>
      <c r="W75" s="15">
        <v>2400</v>
      </c>
      <c r="X75" s="15">
        <v>12000</v>
      </c>
      <c r="Y75" s="15">
        <v>35400</v>
      </c>
      <c r="Z75" s="10">
        <f t="shared" si="18"/>
        <v>349446.1435</v>
      </c>
      <c r="AA75" s="20">
        <f t="shared" si="11"/>
        <v>349446.1435</v>
      </c>
      <c r="AB75" s="10">
        <f t="shared" si="19"/>
        <v>314046.1435</v>
      </c>
      <c r="AC75" s="10">
        <f t="shared" si="20"/>
        <v>175420.0965</v>
      </c>
      <c r="AD75" s="19" t="s">
        <v>170</v>
      </c>
    </row>
    <row r="76" ht="29.4" customHeight="1" spans="1:30">
      <c r="A76" s="6">
        <v>74</v>
      </c>
      <c r="B76" s="5" t="s">
        <v>183</v>
      </c>
      <c r="C76" s="12" t="s">
        <v>184</v>
      </c>
      <c r="D76" s="10">
        <v>94.56</v>
      </c>
      <c r="E76" s="10">
        <v>92.44</v>
      </c>
      <c r="F76" s="11">
        <v>26</v>
      </c>
      <c r="G76" s="8" t="s">
        <v>33</v>
      </c>
      <c r="H76" s="9">
        <v>11</v>
      </c>
      <c r="I76" s="7" t="s">
        <v>45</v>
      </c>
      <c r="J76" s="9">
        <v>3581</v>
      </c>
      <c r="K76" s="7">
        <f t="shared" si="13"/>
        <v>92.44</v>
      </c>
      <c r="L76" s="7"/>
      <c r="M76" s="7">
        <f t="shared" si="14"/>
        <v>0</v>
      </c>
      <c r="N76" s="7">
        <f t="shared" si="15"/>
        <v>331027.64</v>
      </c>
      <c r="O76" s="7">
        <f t="shared" si="16"/>
        <v>331027.64</v>
      </c>
      <c r="P76" s="10">
        <v>235902.61</v>
      </c>
      <c r="Q76" s="10">
        <v>27719.32</v>
      </c>
      <c r="R76" s="10">
        <f t="shared" si="17"/>
        <v>39543.2895</v>
      </c>
      <c r="S76" s="10">
        <v>1521.09</v>
      </c>
      <c r="T76" s="10">
        <v>304686.3095</v>
      </c>
      <c r="U76" s="15">
        <v>20000</v>
      </c>
      <c r="V76" s="15">
        <v>5000</v>
      </c>
      <c r="W76" s="15">
        <v>2400</v>
      </c>
      <c r="X76" s="15">
        <v>12000</v>
      </c>
      <c r="Y76" s="15">
        <v>35400</v>
      </c>
      <c r="Z76" s="10">
        <f t="shared" si="18"/>
        <v>344086.3095</v>
      </c>
      <c r="AA76" s="20">
        <f t="shared" si="11"/>
        <v>344086.3095</v>
      </c>
      <c r="AB76" s="10">
        <f t="shared" si="19"/>
        <v>308686.3095</v>
      </c>
      <c r="AC76" s="10">
        <f t="shared" si="20"/>
        <v>22341.3305</v>
      </c>
      <c r="AD76" s="19" t="s">
        <v>170</v>
      </c>
    </row>
    <row r="77" ht="29.4" customHeight="1" spans="1:30">
      <c r="A77" s="6">
        <v>75</v>
      </c>
      <c r="B77" s="5" t="s">
        <v>185</v>
      </c>
      <c r="C77" s="12" t="s">
        <v>186</v>
      </c>
      <c r="D77" s="10">
        <v>94.82</v>
      </c>
      <c r="E77" s="10">
        <v>92.44</v>
      </c>
      <c r="F77" s="11">
        <v>28</v>
      </c>
      <c r="G77" s="8" t="s">
        <v>33</v>
      </c>
      <c r="H77" s="9">
        <v>27</v>
      </c>
      <c r="I77" s="7" t="s">
        <v>45</v>
      </c>
      <c r="J77" s="9">
        <v>3621</v>
      </c>
      <c r="K77" s="7">
        <f t="shared" si="13"/>
        <v>92.44</v>
      </c>
      <c r="L77" s="7"/>
      <c r="M77" s="7">
        <f t="shared" si="14"/>
        <v>0</v>
      </c>
      <c r="N77" s="7">
        <f t="shared" si="15"/>
        <v>334725.24</v>
      </c>
      <c r="O77" s="7">
        <f t="shared" si="16"/>
        <v>334725.24</v>
      </c>
      <c r="P77" s="10">
        <v>221098.43</v>
      </c>
      <c r="Q77" s="10">
        <v>23999.89</v>
      </c>
      <c r="R77" s="10">
        <f t="shared" si="17"/>
        <v>36764.748</v>
      </c>
      <c r="S77" s="10">
        <v>0</v>
      </c>
      <c r="T77" s="10">
        <v>281863.068</v>
      </c>
      <c r="U77" s="15">
        <v>20000</v>
      </c>
      <c r="V77" s="15">
        <v>5000</v>
      </c>
      <c r="W77" s="15">
        <v>2400</v>
      </c>
      <c r="X77" s="15">
        <v>12000</v>
      </c>
      <c r="Y77" s="15">
        <v>35400</v>
      </c>
      <c r="Z77" s="10">
        <f t="shared" si="18"/>
        <v>321263.068</v>
      </c>
      <c r="AA77" s="20">
        <f t="shared" si="11"/>
        <v>321263.068</v>
      </c>
      <c r="AB77" s="10">
        <f t="shared" si="19"/>
        <v>285863.068</v>
      </c>
      <c r="AC77" s="10">
        <f t="shared" si="20"/>
        <v>48862.172</v>
      </c>
      <c r="AD77" s="19" t="s">
        <v>170</v>
      </c>
    </row>
    <row r="78" ht="29.4" customHeight="1" spans="1:30">
      <c r="A78" s="6">
        <v>76</v>
      </c>
      <c r="B78" s="5" t="s">
        <v>187</v>
      </c>
      <c r="C78" s="12" t="s">
        <v>188</v>
      </c>
      <c r="D78" s="10">
        <v>94.56</v>
      </c>
      <c r="E78" s="10">
        <v>133.75</v>
      </c>
      <c r="F78" s="11">
        <v>144</v>
      </c>
      <c r="G78" s="8" t="s">
        <v>33</v>
      </c>
      <c r="H78" s="9">
        <v>3</v>
      </c>
      <c r="I78" s="7" t="s">
        <v>38</v>
      </c>
      <c r="J78" s="9">
        <v>3532</v>
      </c>
      <c r="K78" s="7">
        <f t="shared" si="13"/>
        <v>104.56</v>
      </c>
      <c r="L78" s="7">
        <f>E78-D78-10</f>
        <v>29.19</v>
      </c>
      <c r="M78" s="7">
        <f t="shared" si="14"/>
        <v>112381.5</v>
      </c>
      <c r="N78" s="7">
        <f t="shared" si="15"/>
        <v>369305.92</v>
      </c>
      <c r="O78" s="7">
        <f t="shared" si="16"/>
        <v>481687.42</v>
      </c>
      <c r="P78" s="10">
        <v>220492.17</v>
      </c>
      <c r="Q78" s="10">
        <v>27022.41</v>
      </c>
      <c r="R78" s="10">
        <f t="shared" si="17"/>
        <v>37127.187</v>
      </c>
      <c r="S78" s="10">
        <v>4587.36</v>
      </c>
      <c r="T78" s="10">
        <v>289229.127</v>
      </c>
      <c r="U78" s="15">
        <v>20000</v>
      </c>
      <c r="V78" s="15">
        <v>5000</v>
      </c>
      <c r="W78" s="15">
        <v>2400</v>
      </c>
      <c r="X78" s="15">
        <v>12000</v>
      </c>
      <c r="Y78" s="15">
        <v>35400</v>
      </c>
      <c r="Z78" s="10">
        <f t="shared" si="18"/>
        <v>328629.127</v>
      </c>
      <c r="AA78" s="20">
        <f t="shared" si="11"/>
        <v>328629.127</v>
      </c>
      <c r="AB78" s="10">
        <f t="shared" si="19"/>
        <v>293229.127</v>
      </c>
      <c r="AC78" s="10">
        <f t="shared" si="20"/>
        <v>188458.293</v>
      </c>
      <c r="AD78" s="19" t="s">
        <v>170</v>
      </c>
    </row>
    <row r="79" ht="29.4" customHeight="1" spans="1:30">
      <c r="A79" s="6">
        <v>77</v>
      </c>
      <c r="B79" s="5" t="s">
        <v>189</v>
      </c>
      <c r="C79" s="12" t="s">
        <v>190</v>
      </c>
      <c r="D79" s="10">
        <v>88.2</v>
      </c>
      <c r="E79" s="10">
        <v>92.44</v>
      </c>
      <c r="F79" s="11">
        <v>11</v>
      </c>
      <c r="G79" s="8" t="s">
        <v>33</v>
      </c>
      <c r="H79" s="9">
        <v>14</v>
      </c>
      <c r="I79" s="7" t="s">
        <v>45</v>
      </c>
      <c r="J79" s="9">
        <v>3611</v>
      </c>
      <c r="K79" s="7">
        <f t="shared" si="13"/>
        <v>92.44</v>
      </c>
      <c r="L79" s="7"/>
      <c r="M79" s="7">
        <f t="shared" si="14"/>
        <v>0</v>
      </c>
      <c r="N79" s="7">
        <f t="shared" si="15"/>
        <v>333800.84</v>
      </c>
      <c r="O79" s="7">
        <f t="shared" si="16"/>
        <v>333800.84</v>
      </c>
      <c r="P79" s="10">
        <v>225565.33</v>
      </c>
      <c r="Q79" s="10">
        <v>18111.87</v>
      </c>
      <c r="R79" s="10">
        <f t="shared" si="17"/>
        <v>36551.58</v>
      </c>
      <c r="S79" s="10">
        <v>1029</v>
      </c>
      <c r="T79" s="10">
        <v>281257.78</v>
      </c>
      <c r="U79" s="15">
        <v>20000</v>
      </c>
      <c r="V79" s="15">
        <v>5000</v>
      </c>
      <c r="W79" s="15">
        <v>2400</v>
      </c>
      <c r="X79" s="15">
        <v>12000</v>
      </c>
      <c r="Y79" s="15">
        <v>35400</v>
      </c>
      <c r="Z79" s="10">
        <f t="shared" si="18"/>
        <v>320657.78</v>
      </c>
      <c r="AA79" s="20">
        <f t="shared" si="11"/>
        <v>320657.78</v>
      </c>
      <c r="AB79" s="10">
        <f t="shared" si="19"/>
        <v>285257.78</v>
      </c>
      <c r="AC79" s="10">
        <f t="shared" si="20"/>
        <v>48543.0599999999</v>
      </c>
      <c r="AD79" s="19" t="s">
        <v>191</v>
      </c>
    </row>
    <row r="80" ht="29.4" customHeight="1" spans="1:30">
      <c r="A80" s="6">
        <v>78</v>
      </c>
      <c r="B80" s="5" t="s">
        <v>192</v>
      </c>
      <c r="C80" s="12" t="s">
        <v>193</v>
      </c>
      <c r="D80" s="10">
        <v>92.15</v>
      </c>
      <c r="E80" s="10">
        <v>92.44</v>
      </c>
      <c r="F80" s="11">
        <v>80</v>
      </c>
      <c r="G80" s="8" t="s">
        <v>33</v>
      </c>
      <c r="H80" s="9">
        <v>7</v>
      </c>
      <c r="I80" s="7" t="s">
        <v>102</v>
      </c>
      <c r="J80" s="9">
        <v>3536</v>
      </c>
      <c r="K80" s="7">
        <f t="shared" si="13"/>
        <v>92.44</v>
      </c>
      <c r="L80" s="7"/>
      <c r="M80" s="7">
        <f t="shared" si="14"/>
        <v>0</v>
      </c>
      <c r="N80" s="7">
        <f t="shared" si="15"/>
        <v>326867.84</v>
      </c>
      <c r="O80" s="7">
        <f t="shared" si="16"/>
        <v>326867.84</v>
      </c>
      <c r="P80" s="10">
        <v>235667.17</v>
      </c>
      <c r="Q80" s="10">
        <v>37734.5</v>
      </c>
      <c r="R80" s="10">
        <f t="shared" si="17"/>
        <v>41010.2505</v>
      </c>
      <c r="S80" s="10">
        <v>1005.32</v>
      </c>
      <c r="T80" s="10">
        <v>315417.2405</v>
      </c>
      <c r="U80" s="15">
        <v>20000</v>
      </c>
      <c r="V80" s="15">
        <v>5000</v>
      </c>
      <c r="W80" s="15">
        <v>2400</v>
      </c>
      <c r="X80" s="15">
        <v>12000</v>
      </c>
      <c r="Y80" s="15">
        <v>35400</v>
      </c>
      <c r="Z80" s="10">
        <f t="shared" si="18"/>
        <v>354817.2405</v>
      </c>
      <c r="AA80" s="20">
        <f t="shared" si="11"/>
        <v>354817.2405</v>
      </c>
      <c r="AB80" s="10">
        <f t="shared" si="19"/>
        <v>319417.2405</v>
      </c>
      <c r="AC80" s="10">
        <f t="shared" si="20"/>
        <v>7450.59949999995</v>
      </c>
      <c r="AD80" s="19" t="s">
        <v>191</v>
      </c>
    </row>
    <row r="81" ht="29.4" customHeight="1" spans="1:30">
      <c r="A81" s="6">
        <v>79</v>
      </c>
      <c r="B81" s="5" t="s">
        <v>194</v>
      </c>
      <c r="C81" s="12" t="s">
        <v>195</v>
      </c>
      <c r="D81" s="10">
        <v>88.2</v>
      </c>
      <c r="E81" s="10">
        <v>92.44</v>
      </c>
      <c r="F81" s="11">
        <v>44</v>
      </c>
      <c r="G81" s="8" t="s">
        <v>33</v>
      </c>
      <c r="H81" s="9">
        <v>5</v>
      </c>
      <c r="I81" s="7" t="s">
        <v>45</v>
      </c>
      <c r="J81" s="9">
        <v>3491</v>
      </c>
      <c r="K81" s="7">
        <f t="shared" si="13"/>
        <v>92.44</v>
      </c>
      <c r="L81" s="7"/>
      <c r="M81" s="7">
        <f t="shared" si="14"/>
        <v>0</v>
      </c>
      <c r="N81" s="7">
        <f t="shared" si="15"/>
        <v>322708.04</v>
      </c>
      <c r="O81" s="7">
        <f t="shared" si="16"/>
        <v>322708.04</v>
      </c>
      <c r="P81" s="10">
        <v>228881.65</v>
      </c>
      <c r="Q81" s="10">
        <v>34336.26</v>
      </c>
      <c r="R81" s="10">
        <f t="shared" si="17"/>
        <v>39482.6865</v>
      </c>
      <c r="S81" s="10">
        <v>1279.95</v>
      </c>
      <c r="T81" s="10">
        <v>303980.5465</v>
      </c>
      <c r="U81" s="15">
        <v>20000</v>
      </c>
      <c r="V81" s="15">
        <v>5000</v>
      </c>
      <c r="W81" s="15">
        <v>2400</v>
      </c>
      <c r="X81" s="15">
        <v>12000</v>
      </c>
      <c r="Y81" s="15">
        <v>35400</v>
      </c>
      <c r="Z81" s="10">
        <f t="shared" si="18"/>
        <v>343380.5465</v>
      </c>
      <c r="AA81" s="20">
        <f t="shared" si="11"/>
        <v>343380.5465</v>
      </c>
      <c r="AB81" s="10">
        <f t="shared" si="19"/>
        <v>307980.5465</v>
      </c>
      <c r="AC81" s="10">
        <f t="shared" si="20"/>
        <v>14727.4935</v>
      </c>
      <c r="AD81" s="19" t="s">
        <v>191</v>
      </c>
    </row>
    <row r="82" ht="29.4" customHeight="1" spans="1:30">
      <c r="A82" s="6">
        <v>80</v>
      </c>
      <c r="B82" s="5" t="s">
        <v>196</v>
      </c>
      <c r="C82" s="12" t="s">
        <v>197</v>
      </c>
      <c r="D82" s="10">
        <v>88.53</v>
      </c>
      <c r="E82" s="10">
        <v>92.44</v>
      </c>
      <c r="F82" s="11">
        <v>127</v>
      </c>
      <c r="G82" s="8" t="s">
        <v>33</v>
      </c>
      <c r="H82" s="9">
        <v>17</v>
      </c>
      <c r="I82" s="7" t="s">
        <v>102</v>
      </c>
      <c r="J82" s="9">
        <v>3636</v>
      </c>
      <c r="K82" s="7">
        <f t="shared" si="13"/>
        <v>92.44</v>
      </c>
      <c r="L82" s="7"/>
      <c r="M82" s="7">
        <f t="shared" si="14"/>
        <v>0</v>
      </c>
      <c r="N82" s="7">
        <f t="shared" si="15"/>
        <v>336111.84</v>
      </c>
      <c r="O82" s="7">
        <f t="shared" si="16"/>
        <v>336111.84</v>
      </c>
      <c r="P82" s="10">
        <v>229738.01</v>
      </c>
      <c r="Q82" s="10">
        <v>27661.2</v>
      </c>
      <c r="R82" s="10">
        <f t="shared" si="17"/>
        <v>38609.8815</v>
      </c>
      <c r="S82" s="10">
        <v>0</v>
      </c>
      <c r="T82" s="10">
        <v>296009.0915</v>
      </c>
      <c r="U82" s="15">
        <v>20000</v>
      </c>
      <c r="V82" s="15">
        <v>5000</v>
      </c>
      <c r="W82" s="15">
        <v>2400</v>
      </c>
      <c r="X82" s="15">
        <v>12000</v>
      </c>
      <c r="Y82" s="15">
        <v>35400</v>
      </c>
      <c r="Z82" s="10">
        <f t="shared" si="18"/>
        <v>335409.0915</v>
      </c>
      <c r="AA82" s="20">
        <f t="shared" si="11"/>
        <v>335409.0915</v>
      </c>
      <c r="AB82" s="10">
        <f t="shared" si="19"/>
        <v>300009.0915</v>
      </c>
      <c r="AC82" s="10">
        <f t="shared" si="20"/>
        <v>36102.7485</v>
      </c>
      <c r="AD82" s="19" t="s">
        <v>191</v>
      </c>
    </row>
    <row r="83" ht="29.4" customHeight="1" spans="1:30">
      <c r="A83" s="6">
        <v>81</v>
      </c>
      <c r="B83" s="5" t="s">
        <v>198</v>
      </c>
      <c r="C83" s="12" t="s">
        <v>199</v>
      </c>
      <c r="D83" s="10">
        <v>88.2</v>
      </c>
      <c r="E83" s="10">
        <v>92.44</v>
      </c>
      <c r="F83" s="11">
        <v>79</v>
      </c>
      <c r="G83" s="8" t="s">
        <v>44</v>
      </c>
      <c r="H83" s="9">
        <v>12</v>
      </c>
      <c r="I83" s="7" t="s">
        <v>45</v>
      </c>
      <c r="J83" s="9">
        <v>3587</v>
      </c>
      <c r="K83" s="7">
        <f t="shared" si="13"/>
        <v>92.44</v>
      </c>
      <c r="L83" s="7"/>
      <c r="M83" s="7">
        <f t="shared" si="14"/>
        <v>0</v>
      </c>
      <c r="N83" s="7">
        <f t="shared" si="15"/>
        <v>331582.28</v>
      </c>
      <c r="O83" s="7">
        <f t="shared" si="16"/>
        <v>331582.28</v>
      </c>
      <c r="P83" s="10">
        <v>225565.33</v>
      </c>
      <c r="Q83" s="10">
        <v>20324.81</v>
      </c>
      <c r="R83" s="10">
        <f t="shared" si="17"/>
        <v>36883.521</v>
      </c>
      <c r="S83" s="10">
        <v>0</v>
      </c>
      <c r="T83" s="10">
        <v>282773.661</v>
      </c>
      <c r="U83" s="15">
        <v>20000</v>
      </c>
      <c r="V83" s="15">
        <v>5000</v>
      </c>
      <c r="W83" s="15">
        <v>2400</v>
      </c>
      <c r="X83" s="15">
        <v>12000</v>
      </c>
      <c r="Y83" s="15">
        <v>35400</v>
      </c>
      <c r="Z83" s="10">
        <f t="shared" si="18"/>
        <v>322173.661</v>
      </c>
      <c r="AA83" s="20">
        <f t="shared" si="11"/>
        <v>322173.661</v>
      </c>
      <c r="AB83" s="10">
        <f t="shared" si="19"/>
        <v>286773.661</v>
      </c>
      <c r="AC83" s="10">
        <f t="shared" si="20"/>
        <v>44808.6189999999</v>
      </c>
      <c r="AD83" s="19" t="s">
        <v>191</v>
      </c>
    </row>
    <row r="84" ht="29.4" customHeight="1" spans="1:30">
      <c r="A84" s="6">
        <v>82</v>
      </c>
      <c r="B84" s="5" t="s">
        <v>200</v>
      </c>
      <c r="C84" s="12" t="s">
        <v>201</v>
      </c>
      <c r="D84" s="10">
        <v>92.06</v>
      </c>
      <c r="E84" s="10">
        <v>92.44</v>
      </c>
      <c r="F84" s="11">
        <v>130</v>
      </c>
      <c r="G84" s="8" t="s">
        <v>33</v>
      </c>
      <c r="H84" s="9">
        <v>24</v>
      </c>
      <c r="I84" s="7" t="s">
        <v>102</v>
      </c>
      <c r="J84" s="9">
        <v>3646</v>
      </c>
      <c r="K84" s="7">
        <f t="shared" si="13"/>
        <v>92.44</v>
      </c>
      <c r="L84" s="7"/>
      <c r="M84" s="7">
        <f t="shared" si="14"/>
        <v>0</v>
      </c>
      <c r="N84" s="7">
        <f t="shared" si="15"/>
        <v>337036.24</v>
      </c>
      <c r="O84" s="7">
        <f t="shared" si="16"/>
        <v>337036.24</v>
      </c>
      <c r="P84" s="10">
        <v>235437.01</v>
      </c>
      <c r="Q84" s="10">
        <v>33990.39</v>
      </c>
      <c r="R84" s="10">
        <f t="shared" si="17"/>
        <v>40414.11</v>
      </c>
      <c r="S84" s="10">
        <v>205.2</v>
      </c>
      <c r="T84" s="10">
        <v>310046.71</v>
      </c>
      <c r="U84" s="15">
        <v>20000</v>
      </c>
      <c r="V84" s="15">
        <v>5000</v>
      </c>
      <c r="W84" s="15">
        <v>2400</v>
      </c>
      <c r="X84" s="15">
        <v>12000</v>
      </c>
      <c r="Y84" s="15">
        <v>35400</v>
      </c>
      <c r="Z84" s="10">
        <f t="shared" si="18"/>
        <v>349446.71</v>
      </c>
      <c r="AA84" s="20">
        <f t="shared" si="11"/>
        <v>349446.71</v>
      </c>
      <c r="AB84" s="10">
        <f t="shared" si="19"/>
        <v>314046.71</v>
      </c>
      <c r="AC84" s="10">
        <f t="shared" si="20"/>
        <v>22989.53</v>
      </c>
      <c r="AD84" s="19" t="s">
        <v>191</v>
      </c>
    </row>
    <row r="85" ht="29.4" customHeight="1" spans="1:30">
      <c r="A85" s="6">
        <v>83</v>
      </c>
      <c r="B85" s="5" t="s">
        <v>202</v>
      </c>
      <c r="C85" s="12" t="s">
        <v>203</v>
      </c>
      <c r="D85" s="10">
        <v>88.2</v>
      </c>
      <c r="E85" s="10">
        <v>133.75</v>
      </c>
      <c r="F85" s="11">
        <v>128</v>
      </c>
      <c r="G85" s="8" t="s">
        <v>33</v>
      </c>
      <c r="H85" s="9">
        <v>23</v>
      </c>
      <c r="I85" s="7" t="s">
        <v>34</v>
      </c>
      <c r="J85" s="9">
        <v>3676</v>
      </c>
      <c r="K85" s="7">
        <f t="shared" si="13"/>
        <v>98.2</v>
      </c>
      <c r="L85" s="7">
        <f>E85-D85-10</f>
        <v>35.55</v>
      </c>
      <c r="M85" s="7">
        <f t="shared" si="14"/>
        <v>136867.5</v>
      </c>
      <c r="N85" s="7">
        <f t="shared" si="15"/>
        <v>360983.2</v>
      </c>
      <c r="O85" s="7">
        <f t="shared" si="16"/>
        <v>497850.7</v>
      </c>
      <c r="P85" s="10">
        <v>220036.07</v>
      </c>
      <c r="Q85" s="10">
        <v>15644.92</v>
      </c>
      <c r="R85" s="10">
        <f t="shared" si="17"/>
        <v>35352.1485</v>
      </c>
      <c r="S85" s="10">
        <v>0</v>
      </c>
      <c r="T85" s="10">
        <v>271033.1385</v>
      </c>
      <c r="U85" s="15">
        <v>20000</v>
      </c>
      <c r="V85" s="15">
        <v>5000</v>
      </c>
      <c r="W85" s="15">
        <v>2400</v>
      </c>
      <c r="X85" s="15">
        <v>12000</v>
      </c>
      <c r="Y85" s="15">
        <v>35400</v>
      </c>
      <c r="Z85" s="10">
        <f t="shared" si="18"/>
        <v>310433.1385</v>
      </c>
      <c r="AA85" s="20">
        <f t="shared" si="11"/>
        <v>310433.1385</v>
      </c>
      <c r="AB85" s="10">
        <f t="shared" si="19"/>
        <v>275033.1385</v>
      </c>
      <c r="AC85" s="10">
        <f t="shared" si="20"/>
        <v>222817.5615</v>
      </c>
      <c r="AD85" s="19" t="s">
        <v>191</v>
      </c>
    </row>
    <row r="86" ht="29.4" customHeight="1" spans="1:30">
      <c r="A86" s="6">
        <v>84</v>
      </c>
      <c r="B86" s="5" t="s">
        <v>204</v>
      </c>
      <c r="C86" s="12" t="s">
        <v>205</v>
      </c>
      <c r="D86" s="10">
        <v>88.53</v>
      </c>
      <c r="E86" s="10">
        <v>92.44</v>
      </c>
      <c r="F86" s="11">
        <v>100</v>
      </c>
      <c r="G86" s="8" t="s">
        <v>33</v>
      </c>
      <c r="H86" s="9">
        <v>28</v>
      </c>
      <c r="I86" s="7" t="s">
        <v>102</v>
      </c>
      <c r="J86" s="9">
        <v>3606</v>
      </c>
      <c r="K86" s="7">
        <f t="shared" si="13"/>
        <v>92.44</v>
      </c>
      <c r="L86" s="7"/>
      <c r="M86" s="7">
        <f t="shared" si="14"/>
        <v>0</v>
      </c>
      <c r="N86" s="7">
        <f t="shared" si="15"/>
        <v>333338.64</v>
      </c>
      <c r="O86" s="7">
        <f t="shared" si="16"/>
        <v>333338.64</v>
      </c>
      <c r="P86" s="10">
        <v>220859.33</v>
      </c>
      <c r="Q86" s="10">
        <v>19627.1</v>
      </c>
      <c r="R86" s="10">
        <f t="shared" si="17"/>
        <v>36072.9645</v>
      </c>
      <c r="S86" s="10">
        <v>830.4</v>
      </c>
      <c r="T86" s="10">
        <v>277389.7945</v>
      </c>
      <c r="U86" s="15">
        <v>20000</v>
      </c>
      <c r="V86" s="15">
        <v>5000</v>
      </c>
      <c r="W86" s="15">
        <v>2400</v>
      </c>
      <c r="X86" s="15">
        <v>12000</v>
      </c>
      <c r="Y86" s="15">
        <v>35400</v>
      </c>
      <c r="Z86" s="10">
        <f t="shared" si="18"/>
        <v>316789.7945</v>
      </c>
      <c r="AA86" s="20">
        <f t="shared" si="11"/>
        <v>316789.7945</v>
      </c>
      <c r="AB86" s="10">
        <f t="shared" si="19"/>
        <v>281389.7945</v>
      </c>
      <c r="AC86" s="10">
        <f t="shared" si="20"/>
        <v>51948.8455</v>
      </c>
      <c r="AD86" s="19" t="s">
        <v>191</v>
      </c>
    </row>
    <row r="87" ht="29.4" customHeight="1" spans="1:30">
      <c r="A87" s="6">
        <v>85</v>
      </c>
      <c r="B87" s="5" t="s">
        <v>206</v>
      </c>
      <c r="C87" s="12" t="s">
        <v>207</v>
      </c>
      <c r="D87" s="10">
        <v>88.2</v>
      </c>
      <c r="E87" s="10">
        <v>92.44</v>
      </c>
      <c r="F87" s="11">
        <v>126</v>
      </c>
      <c r="G87" s="8" t="s">
        <v>33</v>
      </c>
      <c r="H87" s="9">
        <v>8</v>
      </c>
      <c r="I87" s="7" t="s">
        <v>102</v>
      </c>
      <c r="J87" s="9">
        <v>3546</v>
      </c>
      <c r="K87" s="7">
        <f t="shared" si="13"/>
        <v>92.44</v>
      </c>
      <c r="L87" s="7"/>
      <c r="M87" s="7">
        <f t="shared" si="14"/>
        <v>0</v>
      </c>
      <c r="N87" s="7">
        <f t="shared" si="15"/>
        <v>327792.24</v>
      </c>
      <c r="O87" s="7">
        <f t="shared" si="16"/>
        <v>327792.24</v>
      </c>
      <c r="P87" s="10">
        <v>205662.11</v>
      </c>
      <c r="Q87" s="10">
        <v>19018.57</v>
      </c>
      <c r="R87" s="10">
        <f t="shared" si="17"/>
        <v>33702.102</v>
      </c>
      <c r="S87" s="10">
        <v>0</v>
      </c>
      <c r="T87" s="10">
        <v>258382.782</v>
      </c>
      <c r="U87" s="15">
        <v>20000</v>
      </c>
      <c r="V87" s="15">
        <v>5000</v>
      </c>
      <c r="W87" s="15">
        <v>2400</v>
      </c>
      <c r="X87" s="15">
        <v>12000</v>
      </c>
      <c r="Y87" s="15">
        <v>35400</v>
      </c>
      <c r="Z87" s="10">
        <f t="shared" si="18"/>
        <v>297782.782</v>
      </c>
      <c r="AA87" s="20">
        <f t="shared" si="11"/>
        <v>297782.782</v>
      </c>
      <c r="AB87" s="10">
        <f t="shared" si="19"/>
        <v>262382.782</v>
      </c>
      <c r="AC87" s="10">
        <f t="shared" si="20"/>
        <v>65409.458</v>
      </c>
      <c r="AD87" s="19" t="s">
        <v>191</v>
      </c>
    </row>
    <row r="88" ht="29.4" customHeight="1" spans="1:30">
      <c r="A88" s="6">
        <v>86</v>
      </c>
      <c r="B88" s="5" t="s">
        <v>208</v>
      </c>
      <c r="C88" s="12" t="s">
        <v>209</v>
      </c>
      <c r="D88" s="10">
        <v>88.53</v>
      </c>
      <c r="E88" s="10">
        <v>133.75</v>
      </c>
      <c r="F88" s="11">
        <v>88</v>
      </c>
      <c r="G88" s="8" t="s">
        <v>33</v>
      </c>
      <c r="H88" s="9">
        <v>27</v>
      </c>
      <c r="I88" s="7" t="s">
        <v>38</v>
      </c>
      <c r="J88" s="9">
        <v>3642</v>
      </c>
      <c r="K88" s="7">
        <f t="shared" si="13"/>
        <v>98.53</v>
      </c>
      <c r="L88" s="7">
        <f t="shared" ref="L88:L98" si="21">E88-D88-10</f>
        <v>35.22</v>
      </c>
      <c r="M88" s="7">
        <f t="shared" si="14"/>
        <v>135597</v>
      </c>
      <c r="N88" s="7">
        <f t="shared" si="15"/>
        <v>358846.26</v>
      </c>
      <c r="O88" s="7">
        <f t="shared" si="16"/>
        <v>494443.26</v>
      </c>
      <c r="P88" s="10">
        <v>206431.6</v>
      </c>
      <c r="Q88" s="10">
        <v>23077.12</v>
      </c>
      <c r="R88" s="10">
        <f t="shared" si="17"/>
        <v>34426.308</v>
      </c>
      <c r="S88" s="10">
        <v>0</v>
      </c>
      <c r="T88" s="10">
        <v>263935.028</v>
      </c>
      <c r="U88" s="15">
        <v>20000</v>
      </c>
      <c r="V88" s="15">
        <v>5000</v>
      </c>
      <c r="W88" s="15">
        <v>2400</v>
      </c>
      <c r="X88" s="15">
        <v>12000</v>
      </c>
      <c r="Y88" s="15">
        <v>35400</v>
      </c>
      <c r="Z88" s="10">
        <f t="shared" si="18"/>
        <v>303335.028</v>
      </c>
      <c r="AA88" s="20">
        <f t="shared" si="11"/>
        <v>303335.028</v>
      </c>
      <c r="AB88" s="10">
        <f t="shared" si="19"/>
        <v>267935.028</v>
      </c>
      <c r="AC88" s="10">
        <f t="shared" si="20"/>
        <v>226508.232</v>
      </c>
      <c r="AD88" s="19" t="s">
        <v>191</v>
      </c>
    </row>
    <row r="89" ht="29.4" customHeight="1" spans="1:30">
      <c r="A89" s="6">
        <v>87</v>
      </c>
      <c r="B89" s="12" t="s">
        <v>210</v>
      </c>
      <c r="C89" s="12" t="s">
        <v>32</v>
      </c>
      <c r="D89" s="10">
        <v>75.94</v>
      </c>
      <c r="E89" s="10">
        <v>92.44</v>
      </c>
      <c r="F89" s="11">
        <v>140</v>
      </c>
      <c r="G89" s="8" t="s">
        <v>33</v>
      </c>
      <c r="H89" s="9">
        <v>11</v>
      </c>
      <c r="I89" s="7" t="s">
        <v>102</v>
      </c>
      <c r="J89" s="9">
        <v>3576</v>
      </c>
      <c r="K89" s="7">
        <f t="shared" si="13"/>
        <v>85.94</v>
      </c>
      <c r="L89" s="7">
        <f t="shared" si="21"/>
        <v>6.5</v>
      </c>
      <c r="M89" s="7">
        <f t="shared" si="14"/>
        <v>25025</v>
      </c>
      <c r="N89" s="7">
        <f t="shared" si="15"/>
        <v>307321.44</v>
      </c>
      <c r="O89" s="7">
        <f t="shared" si="16"/>
        <v>332346.44</v>
      </c>
      <c r="P89" s="10">
        <v>176616.7</v>
      </c>
      <c r="Q89" s="10">
        <v>23571.78</v>
      </c>
      <c r="R89" s="10">
        <f t="shared" si="17"/>
        <v>30028.272</v>
      </c>
      <c r="S89" s="17">
        <v>10211.96</v>
      </c>
      <c r="T89" s="10">
        <v>240428.712</v>
      </c>
      <c r="U89" s="15">
        <v>20000</v>
      </c>
      <c r="V89" s="15">
        <v>5000</v>
      </c>
      <c r="W89" s="15">
        <v>2400</v>
      </c>
      <c r="X89" s="15">
        <v>12000</v>
      </c>
      <c r="Y89" s="15">
        <v>35400</v>
      </c>
      <c r="Z89" s="10">
        <f t="shared" si="18"/>
        <v>279828.712</v>
      </c>
      <c r="AA89" s="20">
        <f t="shared" si="11"/>
        <v>279828.712</v>
      </c>
      <c r="AB89" s="10">
        <f t="shared" si="19"/>
        <v>244428.712</v>
      </c>
      <c r="AC89" s="10">
        <f t="shared" si="20"/>
        <v>87917.728</v>
      </c>
      <c r="AD89" s="22" t="s">
        <v>211</v>
      </c>
    </row>
    <row r="90" ht="29.4" customHeight="1" spans="1:30">
      <c r="A90" s="6">
        <v>88</v>
      </c>
      <c r="B90" s="12" t="s">
        <v>212</v>
      </c>
      <c r="C90" s="12" t="s">
        <v>37</v>
      </c>
      <c r="D90" s="10">
        <v>74.46</v>
      </c>
      <c r="E90" s="10">
        <v>92.44</v>
      </c>
      <c r="F90" s="11">
        <v>134</v>
      </c>
      <c r="G90" s="8" t="s">
        <v>33</v>
      </c>
      <c r="H90" s="9">
        <v>29</v>
      </c>
      <c r="I90" s="7" t="s">
        <v>102</v>
      </c>
      <c r="J90" s="9">
        <v>3596</v>
      </c>
      <c r="K90" s="7">
        <f t="shared" si="13"/>
        <v>84.46</v>
      </c>
      <c r="L90" s="7">
        <f t="shared" si="21"/>
        <v>7.98</v>
      </c>
      <c r="M90" s="7">
        <f t="shared" si="14"/>
        <v>30723</v>
      </c>
      <c r="N90" s="7">
        <f t="shared" si="15"/>
        <v>303718.16</v>
      </c>
      <c r="O90" s="7">
        <f t="shared" si="16"/>
        <v>334441.16</v>
      </c>
      <c r="P90" s="10">
        <v>173174.6</v>
      </c>
      <c r="Q90" s="10">
        <v>27664.12</v>
      </c>
      <c r="R90" s="10">
        <f t="shared" si="17"/>
        <v>30125.808</v>
      </c>
      <c r="S90" s="10">
        <v>5202.05</v>
      </c>
      <c r="T90" s="10">
        <v>236166.578</v>
      </c>
      <c r="U90" s="15">
        <v>20000</v>
      </c>
      <c r="V90" s="15">
        <v>5000</v>
      </c>
      <c r="W90" s="15">
        <v>2400</v>
      </c>
      <c r="X90" s="15">
        <v>12000</v>
      </c>
      <c r="Y90" s="15">
        <v>35400</v>
      </c>
      <c r="Z90" s="10">
        <f t="shared" si="18"/>
        <v>275566.578</v>
      </c>
      <c r="AA90" s="20">
        <f t="shared" si="11"/>
        <v>275566.578</v>
      </c>
      <c r="AB90" s="10">
        <f t="shared" si="19"/>
        <v>240166.578</v>
      </c>
      <c r="AC90" s="10">
        <f t="shared" si="20"/>
        <v>94274.582</v>
      </c>
      <c r="AD90" s="22" t="s">
        <v>211</v>
      </c>
    </row>
    <row r="91" ht="29.4" customHeight="1" spans="1:30">
      <c r="A91" s="6">
        <v>89</v>
      </c>
      <c r="B91" s="5" t="s">
        <v>213</v>
      </c>
      <c r="C91" s="12" t="s">
        <v>40</v>
      </c>
      <c r="D91" s="10">
        <v>75.94</v>
      </c>
      <c r="E91" s="10">
        <v>133.75</v>
      </c>
      <c r="F91" s="11">
        <v>136</v>
      </c>
      <c r="G91" s="8" t="s">
        <v>33</v>
      </c>
      <c r="H91" s="9">
        <v>10</v>
      </c>
      <c r="I91" s="7" t="s">
        <v>34</v>
      </c>
      <c r="J91" s="9">
        <v>3586</v>
      </c>
      <c r="K91" s="7">
        <f t="shared" si="13"/>
        <v>85.94</v>
      </c>
      <c r="L91" s="7">
        <f t="shared" si="21"/>
        <v>47.81</v>
      </c>
      <c r="M91" s="7">
        <f t="shared" si="14"/>
        <v>184068.5</v>
      </c>
      <c r="N91" s="7">
        <f t="shared" si="15"/>
        <v>308180.84</v>
      </c>
      <c r="O91" s="7">
        <f t="shared" si="16"/>
        <v>492249.34</v>
      </c>
      <c r="P91" s="10">
        <v>178348.89</v>
      </c>
      <c r="Q91" s="10">
        <v>18302.3</v>
      </c>
      <c r="R91" s="10">
        <f t="shared" si="17"/>
        <v>29497.6785</v>
      </c>
      <c r="S91" s="10">
        <v>0</v>
      </c>
      <c r="T91" s="10">
        <v>226148.8685</v>
      </c>
      <c r="U91" s="15">
        <v>20000</v>
      </c>
      <c r="V91" s="15">
        <v>5000</v>
      </c>
      <c r="W91" s="15">
        <v>2400</v>
      </c>
      <c r="X91" s="15">
        <v>12000</v>
      </c>
      <c r="Y91" s="15">
        <v>35400</v>
      </c>
      <c r="Z91" s="10">
        <f t="shared" si="18"/>
        <v>265548.8685</v>
      </c>
      <c r="AA91" s="20">
        <f t="shared" si="11"/>
        <v>265548.8685</v>
      </c>
      <c r="AB91" s="10">
        <f t="shared" si="19"/>
        <v>230148.8685</v>
      </c>
      <c r="AC91" s="10">
        <f t="shared" si="20"/>
        <v>262100.4715</v>
      </c>
      <c r="AD91" s="22" t="s">
        <v>211</v>
      </c>
    </row>
    <row r="92" ht="29.4" customHeight="1" spans="1:30">
      <c r="A92" s="6">
        <v>90</v>
      </c>
      <c r="B92" s="5" t="s">
        <v>214</v>
      </c>
      <c r="C92" s="12" t="s">
        <v>43</v>
      </c>
      <c r="D92" s="10">
        <v>74.46</v>
      </c>
      <c r="E92" s="10">
        <v>92.44</v>
      </c>
      <c r="F92" s="11">
        <v>48</v>
      </c>
      <c r="G92" s="8" t="s">
        <v>33</v>
      </c>
      <c r="H92" s="9">
        <v>30</v>
      </c>
      <c r="I92" s="7" t="s">
        <v>45</v>
      </c>
      <c r="J92" s="9">
        <v>3591</v>
      </c>
      <c r="K92" s="7">
        <f t="shared" si="13"/>
        <v>84.46</v>
      </c>
      <c r="L92" s="7">
        <f t="shared" si="21"/>
        <v>7.98</v>
      </c>
      <c r="M92" s="7">
        <f t="shared" si="14"/>
        <v>30723</v>
      </c>
      <c r="N92" s="7">
        <f t="shared" si="15"/>
        <v>303295.86</v>
      </c>
      <c r="O92" s="7">
        <f t="shared" si="16"/>
        <v>334018.86</v>
      </c>
      <c r="P92" s="10">
        <v>174873.03</v>
      </c>
      <c r="Q92" s="10">
        <v>25769.86</v>
      </c>
      <c r="R92" s="10">
        <f t="shared" si="17"/>
        <v>30096.4335</v>
      </c>
      <c r="S92" s="10">
        <v>3734.49</v>
      </c>
      <c r="T92" s="10">
        <v>234473.8135</v>
      </c>
      <c r="U92" s="15">
        <v>20000</v>
      </c>
      <c r="V92" s="15">
        <v>5000</v>
      </c>
      <c r="W92" s="15">
        <v>2400</v>
      </c>
      <c r="X92" s="15">
        <v>12000</v>
      </c>
      <c r="Y92" s="15">
        <v>35400</v>
      </c>
      <c r="Z92" s="10">
        <f t="shared" si="18"/>
        <v>273873.8135</v>
      </c>
      <c r="AA92" s="20">
        <f t="shared" si="11"/>
        <v>273873.8135</v>
      </c>
      <c r="AB92" s="10">
        <f t="shared" si="19"/>
        <v>238473.8135</v>
      </c>
      <c r="AC92" s="10">
        <f t="shared" si="20"/>
        <v>95545.0465</v>
      </c>
      <c r="AD92" s="22" t="s">
        <v>211</v>
      </c>
    </row>
    <row r="93" ht="29.4" customHeight="1" spans="1:30">
      <c r="A93" s="6">
        <v>91</v>
      </c>
      <c r="B93" s="5" t="s">
        <v>215</v>
      </c>
      <c r="C93" s="12" t="s">
        <v>47</v>
      </c>
      <c r="D93" s="10">
        <v>75.94</v>
      </c>
      <c r="E93" s="10">
        <v>92.44</v>
      </c>
      <c r="F93" s="11">
        <v>111</v>
      </c>
      <c r="G93" s="8" t="s">
        <v>33</v>
      </c>
      <c r="H93" s="9">
        <v>18</v>
      </c>
      <c r="I93" s="7" t="s">
        <v>102</v>
      </c>
      <c r="J93" s="9">
        <v>3646</v>
      </c>
      <c r="K93" s="7">
        <f t="shared" si="13"/>
        <v>85.94</v>
      </c>
      <c r="L93" s="7">
        <f t="shared" si="21"/>
        <v>6.5</v>
      </c>
      <c r="M93" s="7">
        <f t="shared" si="14"/>
        <v>25025</v>
      </c>
      <c r="N93" s="7">
        <f t="shared" si="15"/>
        <v>313337.24</v>
      </c>
      <c r="O93" s="7">
        <f t="shared" si="16"/>
        <v>338362.24</v>
      </c>
      <c r="P93" s="10">
        <v>174885.26</v>
      </c>
      <c r="Q93" s="10">
        <v>21032.34</v>
      </c>
      <c r="R93" s="10">
        <f t="shared" si="17"/>
        <v>29387.64</v>
      </c>
      <c r="S93" s="10">
        <v>2606.33</v>
      </c>
      <c r="T93" s="10">
        <v>227911.57</v>
      </c>
      <c r="U93" s="15">
        <v>20000</v>
      </c>
      <c r="V93" s="15">
        <v>5000</v>
      </c>
      <c r="W93" s="15">
        <v>2400</v>
      </c>
      <c r="X93" s="15">
        <v>12000</v>
      </c>
      <c r="Y93" s="15">
        <v>35400</v>
      </c>
      <c r="Z93" s="10">
        <f t="shared" si="18"/>
        <v>267311.57</v>
      </c>
      <c r="AA93" s="20">
        <f t="shared" si="11"/>
        <v>267311.57</v>
      </c>
      <c r="AB93" s="10">
        <f t="shared" si="19"/>
        <v>231911.57</v>
      </c>
      <c r="AC93" s="10">
        <f t="shared" si="20"/>
        <v>106450.67</v>
      </c>
      <c r="AD93" s="22" t="s">
        <v>211</v>
      </c>
    </row>
    <row r="94" s="1" customFormat="1" ht="29.4" customHeight="1" spans="1:30">
      <c r="A94" s="6">
        <v>92</v>
      </c>
      <c r="B94" s="5" t="s">
        <v>216</v>
      </c>
      <c r="C94" s="12" t="s">
        <v>49</v>
      </c>
      <c r="D94" s="10">
        <v>74.46</v>
      </c>
      <c r="E94" s="10">
        <v>133.75</v>
      </c>
      <c r="F94" s="11">
        <v>35</v>
      </c>
      <c r="G94" s="8" t="s">
        <v>33</v>
      </c>
      <c r="H94" s="9">
        <v>19</v>
      </c>
      <c r="I94" s="7" t="s">
        <v>34</v>
      </c>
      <c r="J94" s="9">
        <v>3676</v>
      </c>
      <c r="K94" s="7">
        <f t="shared" si="13"/>
        <v>84.46</v>
      </c>
      <c r="L94" s="7">
        <f t="shared" si="21"/>
        <v>49.29</v>
      </c>
      <c r="M94" s="7">
        <f t="shared" si="14"/>
        <v>189766.5</v>
      </c>
      <c r="N94" s="7">
        <f t="shared" si="15"/>
        <v>310474.96</v>
      </c>
      <c r="O94" s="7">
        <f t="shared" si="16"/>
        <v>500241.46</v>
      </c>
      <c r="P94" s="10">
        <v>171476.91</v>
      </c>
      <c r="Q94" s="10">
        <v>20096.75</v>
      </c>
      <c r="R94" s="10">
        <f t="shared" si="17"/>
        <v>28736.049</v>
      </c>
      <c r="S94" s="10">
        <v>2094.91</v>
      </c>
      <c r="T94" s="10">
        <v>222404.619</v>
      </c>
      <c r="U94" s="15">
        <v>20000</v>
      </c>
      <c r="V94" s="15">
        <v>5000</v>
      </c>
      <c r="W94" s="15">
        <v>2400</v>
      </c>
      <c r="X94" s="15">
        <v>12000</v>
      </c>
      <c r="Y94" s="15">
        <v>35400</v>
      </c>
      <c r="Z94" s="10">
        <f t="shared" si="18"/>
        <v>261804.619</v>
      </c>
      <c r="AA94" s="20">
        <f t="shared" si="11"/>
        <v>261804.619</v>
      </c>
      <c r="AB94" s="10">
        <f t="shared" si="19"/>
        <v>226404.619</v>
      </c>
      <c r="AC94" s="10">
        <f t="shared" si="20"/>
        <v>273836.841</v>
      </c>
      <c r="AD94" s="22" t="s">
        <v>211</v>
      </c>
    </row>
    <row r="95" ht="29.4" customHeight="1" spans="1:30">
      <c r="A95" s="6">
        <v>93</v>
      </c>
      <c r="B95" s="5" t="s">
        <v>217</v>
      </c>
      <c r="C95" s="12" t="s">
        <v>51</v>
      </c>
      <c r="D95" s="10">
        <v>75.94</v>
      </c>
      <c r="E95" s="10">
        <v>133.75</v>
      </c>
      <c r="F95" s="11">
        <v>123</v>
      </c>
      <c r="G95" s="8" t="s">
        <v>44</v>
      </c>
      <c r="H95" s="9">
        <v>20</v>
      </c>
      <c r="I95" s="7" t="s">
        <v>34</v>
      </c>
      <c r="J95" s="9">
        <v>3687</v>
      </c>
      <c r="K95" s="7">
        <f t="shared" si="13"/>
        <v>85.94</v>
      </c>
      <c r="L95" s="7">
        <f t="shared" si="21"/>
        <v>47.81</v>
      </c>
      <c r="M95" s="7">
        <f t="shared" si="14"/>
        <v>184068.5</v>
      </c>
      <c r="N95" s="7">
        <f t="shared" si="15"/>
        <v>316860.78</v>
      </c>
      <c r="O95" s="7">
        <f t="shared" si="16"/>
        <v>500929.28</v>
      </c>
      <c r="P95" s="10">
        <v>162764.48</v>
      </c>
      <c r="Q95" s="10">
        <v>29255.89</v>
      </c>
      <c r="R95" s="10">
        <f t="shared" si="17"/>
        <v>28803.0555</v>
      </c>
      <c r="S95" s="10">
        <v>2480.64</v>
      </c>
      <c r="T95" s="10">
        <v>223304.0655</v>
      </c>
      <c r="U95" s="15">
        <v>20000</v>
      </c>
      <c r="V95" s="15">
        <v>5000</v>
      </c>
      <c r="W95" s="15">
        <v>2400</v>
      </c>
      <c r="X95" s="15">
        <v>12000</v>
      </c>
      <c r="Y95" s="15">
        <v>35400</v>
      </c>
      <c r="Z95" s="10">
        <f t="shared" si="18"/>
        <v>262704.0655</v>
      </c>
      <c r="AA95" s="20">
        <f t="shared" si="11"/>
        <v>262704.0655</v>
      </c>
      <c r="AB95" s="10">
        <f t="shared" si="19"/>
        <v>227304.0655</v>
      </c>
      <c r="AC95" s="10">
        <f t="shared" si="20"/>
        <v>273625.2145</v>
      </c>
      <c r="AD95" s="22" t="s">
        <v>211</v>
      </c>
    </row>
    <row r="96" ht="29.4" customHeight="1" spans="1:30">
      <c r="A96" s="6">
        <v>94</v>
      </c>
      <c r="B96" s="5" t="s">
        <v>218</v>
      </c>
      <c r="C96" s="12" t="s">
        <v>53</v>
      </c>
      <c r="D96" s="10">
        <v>74.46</v>
      </c>
      <c r="E96" s="10">
        <v>92.44</v>
      </c>
      <c r="F96" s="11">
        <v>17</v>
      </c>
      <c r="G96" s="8" t="s">
        <v>33</v>
      </c>
      <c r="H96" s="9">
        <v>22</v>
      </c>
      <c r="I96" s="7" t="s">
        <v>45</v>
      </c>
      <c r="J96" s="9">
        <v>3671</v>
      </c>
      <c r="K96" s="7">
        <f t="shared" si="13"/>
        <v>84.46</v>
      </c>
      <c r="L96" s="7">
        <f t="shared" si="21"/>
        <v>7.98</v>
      </c>
      <c r="M96" s="7">
        <f t="shared" si="14"/>
        <v>30723</v>
      </c>
      <c r="N96" s="7">
        <f t="shared" si="15"/>
        <v>310052.66</v>
      </c>
      <c r="O96" s="7">
        <f t="shared" si="16"/>
        <v>340775.66</v>
      </c>
      <c r="P96" s="10">
        <v>159592.35</v>
      </c>
      <c r="Q96" s="10">
        <v>18000.71</v>
      </c>
      <c r="R96" s="10">
        <f t="shared" si="17"/>
        <v>26638.959</v>
      </c>
      <c r="S96" s="10">
        <v>4040.39</v>
      </c>
      <c r="T96" s="10">
        <v>208272.409</v>
      </c>
      <c r="U96" s="15">
        <v>20000</v>
      </c>
      <c r="V96" s="15">
        <v>5000</v>
      </c>
      <c r="W96" s="15">
        <v>2400</v>
      </c>
      <c r="X96" s="15">
        <v>12000</v>
      </c>
      <c r="Y96" s="15">
        <v>35400</v>
      </c>
      <c r="Z96" s="10">
        <f t="shared" si="18"/>
        <v>247672.409</v>
      </c>
      <c r="AA96" s="20">
        <f t="shared" si="11"/>
        <v>247672.409</v>
      </c>
      <c r="AB96" s="10">
        <f t="shared" si="19"/>
        <v>212272.409</v>
      </c>
      <c r="AC96" s="10">
        <f t="shared" si="20"/>
        <v>128503.251</v>
      </c>
      <c r="AD96" s="22" t="s">
        <v>211</v>
      </c>
    </row>
    <row r="97" s="1" customFormat="1" ht="29.4" customHeight="1" spans="1:30">
      <c r="A97" s="6">
        <v>95</v>
      </c>
      <c r="B97" s="5" t="s">
        <v>219</v>
      </c>
      <c r="C97" s="12" t="s">
        <v>59</v>
      </c>
      <c r="D97" s="10">
        <v>117.8</v>
      </c>
      <c r="E97" s="10" t="s">
        <v>110</v>
      </c>
      <c r="F97" s="11"/>
      <c r="G97" s="8"/>
      <c r="H97" s="9"/>
      <c r="I97" s="7"/>
      <c r="J97" s="9"/>
      <c r="K97" s="7"/>
      <c r="L97" s="7"/>
      <c r="M97" s="7"/>
      <c r="N97" s="7"/>
      <c r="O97" s="7"/>
      <c r="P97" s="10">
        <v>301709.36</v>
      </c>
      <c r="Q97" s="10">
        <v>51990.6</v>
      </c>
      <c r="R97" s="10">
        <f t="shared" si="17"/>
        <v>53054.994</v>
      </c>
      <c r="S97" s="10">
        <v>0</v>
      </c>
      <c r="T97" s="10">
        <v>406754.954</v>
      </c>
      <c r="U97" s="15"/>
      <c r="V97" s="15"/>
      <c r="W97" s="15"/>
      <c r="X97" s="15"/>
      <c r="Y97" s="15"/>
      <c r="Z97" s="10">
        <f t="shared" si="18"/>
        <v>406754.954</v>
      </c>
      <c r="AA97" s="10"/>
      <c r="AB97" s="10">
        <f t="shared" si="19"/>
        <v>406754.954</v>
      </c>
      <c r="AC97" s="10">
        <f t="shared" si="20"/>
        <v>-406754.954</v>
      </c>
      <c r="AD97" s="19" t="s">
        <v>220</v>
      </c>
    </row>
    <row r="98" s="1" customFormat="1" ht="29.4" customHeight="1" spans="1:30">
      <c r="A98" s="6">
        <v>96</v>
      </c>
      <c r="B98" s="5" t="s">
        <v>219</v>
      </c>
      <c r="C98" s="12" t="s">
        <v>62</v>
      </c>
      <c r="D98" s="10">
        <v>97.54</v>
      </c>
      <c r="E98" s="10" t="s">
        <v>110</v>
      </c>
      <c r="F98" s="11"/>
      <c r="G98" s="8"/>
      <c r="H98" s="9"/>
      <c r="I98" s="7"/>
      <c r="J98" s="9"/>
      <c r="K98" s="7"/>
      <c r="L98" s="7"/>
      <c r="M98" s="7"/>
      <c r="N98" s="7"/>
      <c r="O98" s="7"/>
      <c r="P98" s="10">
        <v>249819.448</v>
      </c>
      <c r="Q98" s="10">
        <v>32937.15</v>
      </c>
      <c r="R98" s="10">
        <f t="shared" si="17"/>
        <v>42413.4897</v>
      </c>
      <c r="S98" s="10">
        <v>0</v>
      </c>
      <c r="T98" s="10">
        <v>325170.0877</v>
      </c>
      <c r="U98" s="15"/>
      <c r="V98" s="15"/>
      <c r="W98" s="15"/>
      <c r="X98" s="15"/>
      <c r="Y98" s="15"/>
      <c r="Z98" s="10">
        <f t="shared" si="18"/>
        <v>325170.0877</v>
      </c>
      <c r="AA98" s="10"/>
      <c r="AB98" s="10">
        <f t="shared" si="19"/>
        <v>325170.0877</v>
      </c>
      <c r="AC98" s="10">
        <f t="shared" si="20"/>
        <v>-325170.0877</v>
      </c>
      <c r="AD98" s="19" t="s">
        <v>220</v>
      </c>
    </row>
    <row r="99" ht="29.4" customHeight="1" spans="1:30">
      <c r="A99" s="6">
        <v>97</v>
      </c>
      <c r="B99" s="5" t="s">
        <v>221</v>
      </c>
      <c r="C99" s="12" t="s">
        <v>64</v>
      </c>
      <c r="D99" s="10">
        <v>117.8</v>
      </c>
      <c r="E99" s="10">
        <v>92.44</v>
      </c>
      <c r="F99" s="11">
        <v>67</v>
      </c>
      <c r="G99" s="8" t="s">
        <v>33</v>
      </c>
      <c r="H99" s="9">
        <v>25</v>
      </c>
      <c r="I99" s="7" t="s">
        <v>102</v>
      </c>
      <c r="J99" s="9">
        <v>3636</v>
      </c>
      <c r="K99" s="7">
        <f t="shared" si="13"/>
        <v>92.44</v>
      </c>
      <c r="L99" s="7"/>
      <c r="M99" s="7">
        <f t="shared" si="14"/>
        <v>0</v>
      </c>
      <c r="N99" s="7">
        <f t="shared" si="15"/>
        <v>336111.84</v>
      </c>
      <c r="O99" s="7">
        <f t="shared" si="16"/>
        <v>336111.84</v>
      </c>
      <c r="P99" s="10">
        <v>323940.576</v>
      </c>
      <c r="Q99" s="10">
        <v>47118.82</v>
      </c>
      <c r="R99" s="10">
        <f t="shared" si="17"/>
        <v>55658.9094</v>
      </c>
      <c r="S99" s="17">
        <v>26447.76</v>
      </c>
      <c r="T99" s="10">
        <v>453166.0654</v>
      </c>
      <c r="U99" s="15">
        <v>20000</v>
      </c>
      <c r="V99" s="15">
        <v>5000</v>
      </c>
      <c r="W99" s="15">
        <v>2400</v>
      </c>
      <c r="X99" s="15">
        <v>12000</v>
      </c>
      <c r="Y99" s="15">
        <v>35400</v>
      </c>
      <c r="Z99" s="10">
        <f t="shared" si="18"/>
        <v>492566.0654</v>
      </c>
      <c r="AA99" s="20">
        <f t="shared" ref="AA99:AA114" si="22">Z99</f>
        <v>492566.0654</v>
      </c>
      <c r="AB99" s="10">
        <f t="shared" si="19"/>
        <v>457166.0654</v>
      </c>
      <c r="AC99" s="10">
        <f t="shared" si="20"/>
        <v>-121054.2254</v>
      </c>
      <c r="AD99" s="19" t="s">
        <v>220</v>
      </c>
    </row>
    <row r="100" ht="29.4" customHeight="1" spans="1:30">
      <c r="A100" s="6">
        <v>98</v>
      </c>
      <c r="B100" s="5" t="s">
        <v>222</v>
      </c>
      <c r="C100" s="12" t="s">
        <v>66</v>
      </c>
      <c r="D100" s="10">
        <v>97.54</v>
      </c>
      <c r="E100" s="10">
        <v>92.44</v>
      </c>
      <c r="F100" s="11">
        <v>42</v>
      </c>
      <c r="G100" s="8" t="s">
        <v>44</v>
      </c>
      <c r="H100" s="9">
        <v>18</v>
      </c>
      <c r="I100" s="7" t="s">
        <v>45</v>
      </c>
      <c r="J100" s="9">
        <v>3647</v>
      </c>
      <c r="K100" s="7">
        <f t="shared" si="13"/>
        <v>92.44</v>
      </c>
      <c r="L100" s="7"/>
      <c r="M100" s="7">
        <f t="shared" si="14"/>
        <v>0</v>
      </c>
      <c r="N100" s="7">
        <f t="shared" si="15"/>
        <v>337128.68</v>
      </c>
      <c r="O100" s="7">
        <f t="shared" si="16"/>
        <v>337128.68</v>
      </c>
      <c r="P100" s="10">
        <v>268227.1968</v>
      </c>
      <c r="Q100" s="10">
        <v>41525.7</v>
      </c>
      <c r="R100" s="10">
        <f t="shared" si="17"/>
        <v>46462.93452</v>
      </c>
      <c r="S100" s="10">
        <v>3560.87</v>
      </c>
      <c r="T100" s="10">
        <v>359776.70132</v>
      </c>
      <c r="U100" s="15">
        <v>20000</v>
      </c>
      <c r="V100" s="15">
        <v>5000</v>
      </c>
      <c r="W100" s="15">
        <v>2400</v>
      </c>
      <c r="X100" s="15">
        <v>12000</v>
      </c>
      <c r="Y100" s="15">
        <v>35400</v>
      </c>
      <c r="Z100" s="10">
        <f t="shared" si="18"/>
        <v>399176.70132</v>
      </c>
      <c r="AA100" s="20">
        <f t="shared" si="22"/>
        <v>399176.70132</v>
      </c>
      <c r="AB100" s="10">
        <f t="shared" si="19"/>
        <v>363776.70132</v>
      </c>
      <c r="AC100" s="10">
        <f t="shared" si="20"/>
        <v>-26648.02132</v>
      </c>
      <c r="AD100" s="19" t="s">
        <v>220</v>
      </c>
    </row>
    <row r="101" ht="29.4" customHeight="1" spans="1:30">
      <c r="A101" s="6">
        <v>99</v>
      </c>
      <c r="B101" s="5" t="s">
        <v>223</v>
      </c>
      <c r="C101" s="12" t="s">
        <v>68</v>
      </c>
      <c r="D101" s="10">
        <v>117.8</v>
      </c>
      <c r="E101" s="10">
        <v>133.75</v>
      </c>
      <c r="F101" s="11">
        <v>59</v>
      </c>
      <c r="G101" s="8" t="s">
        <v>44</v>
      </c>
      <c r="H101" s="9">
        <v>5</v>
      </c>
      <c r="I101" s="7" t="s">
        <v>34</v>
      </c>
      <c r="J101" s="9">
        <v>3537</v>
      </c>
      <c r="K101" s="7">
        <f t="shared" si="13"/>
        <v>127.8</v>
      </c>
      <c r="L101" s="7">
        <f>E101-D101-10</f>
        <v>5.95</v>
      </c>
      <c r="M101" s="7">
        <f t="shared" si="14"/>
        <v>22907.5</v>
      </c>
      <c r="N101" s="7">
        <f t="shared" si="15"/>
        <v>452028.6</v>
      </c>
      <c r="O101" s="7">
        <f t="shared" si="16"/>
        <v>474936.1</v>
      </c>
      <c r="P101" s="10">
        <v>327116.464</v>
      </c>
      <c r="Q101" s="10">
        <v>53005.29</v>
      </c>
      <c r="R101" s="10">
        <f t="shared" si="17"/>
        <v>57018.2631</v>
      </c>
      <c r="S101" s="17">
        <v>21897.53</v>
      </c>
      <c r="T101" s="10">
        <v>459037.5471</v>
      </c>
      <c r="U101" s="15">
        <v>20000</v>
      </c>
      <c r="V101" s="15">
        <v>5000</v>
      </c>
      <c r="W101" s="15">
        <v>2400</v>
      </c>
      <c r="X101" s="15">
        <v>12000</v>
      </c>
      <c r="Y101" s="15">
        <v>35400</v>
      </c>
      <c r="Z101" s="10">
        <f t="shared" si="18"/>
        <v>498437.5471</v>
      </c>
      <c r="AA101" s="20">
        <f t="shared" si="22"/>
        <v>498437.5471</v>
      </c>
      <c r="AB101" s="10">
        <f t="shared" si="19"/>
        <v>463037.5471</v>
      </c>
      <c r="AC101" s="10">
        <f t="shared" si="20"/>
        <v>11898.5529</v>
      </c>
      <c r="AD101" s="19" t="s">
        <v>220</v>
      </c>
    </row>
    <row r="102" ht="29.4" customHeight="1" spans="1:30">
      <c r="A102" s="6">
        <v>100</v>
      </c>
      <c r="B102" s="5" t="s">
        <v>224</v>
      </c>
      <c r="C102" s="12" t="s">
        <v>70</v>
      </c>
      <c r="D102" s="10">
        <v>97.54</v>
      </c>
      <c r="E102" s="10">
        <v>92.44</v>
      </c>
      <c r="F102" s="11">
        <v>91</v>
      </c>
      <c r="G102" s="8" t="s">
        <v>44</v>
      </c>
      <c r="H102" s="9">
        <v>5</v>
      </c>
      <c r="I102" s="7" t="s">
        <v>45</v>
      </c>
      <c r="J102" s="9">
        <v>3487</v>
      </c>
      <c r="K102" s="7">
        <f t="shared" si="13"/>
        <v>92.44</v>
      </c>
      <c r="L102" s="7"/>
      <c r="M102" s="7">
        <f t="shared" si="14"/>
        <v>0</v>
      </c>
      <c r="N102" s="7">
        <f t="shared" si="15"/>
        <v>322338.28</v>
      </c>
      <c r="O102" s="7">
        <f t="shared" si="16"/>
        <v>322338.28</v>
      </c>
      <c r="P102" s="10">
        <v>270856.8752</v>
      </c>
      <c r="Q102" s="10">
        <v>34417.96</v>
      </c>
      <c r="R102" s="10">
        <f t="shared" si="17"/>
        <v>45791.22528</v>
      </c>
      <c r="S102" s="17">
        <v>21557.57</v>
      </c>
      <c r="T102" s="10">
        <v>372623.63048</v>
      </c>
      <c r="U102" s="15">
        <v>20000</v>
      </c>
      <c r="V102" s="15">
        <v>5000</v>
      </c>
      <c r="W102" s="15">
        <v>2400</v>
      </c>
      <c r="X102" s="15">
        <v>12000</v>
      </c>
      <c r="Y102" s="15">
        <v>35400</v>
      </c>
      <c r="Z102" s="10">
        <f t="shared" si="18"/>
        <v>412023.63048</v>
      </c>
      <c r="AA102" s="20">
        <f t="shared" si="22"/>
        <v>412023.63048</v>
      </c>
      <c r="AB102" s="10">
        <f t="shared" si="19"/>
        <v>376623.63048</v>
      </c>
      <c r="AC102" s="10">
        <f t="shared" si="20"/>
        <v>-54285.35048</v>
      </c>
      <c r="AD102" s="19" t="s">
        <v>220</v>
      </c>
    </row>
    <row r="103" ht="29.4" customHeight="1" spans="1:30">
      <c r="A103" s="6">
        <v>101</v>
      </c>
      <c r="B103" s="5" t="s">
        <v>225</v>
      </c>
      <c r="C103" s="12" t="s">
        <v>72</v>
      </c>
      <c r="D103" s="10">
        <v>117.8</v>
      </c>
      <c r="E103" s="10">
        <v>133.75</v>
      </c>
      <c r="F103" s="11">
        <v>66</v>
      </c>
      <c r="G103" s="8" t="s">
        <v>44</v>
      </c>
      <c r="H103" s="9">
        <v>3</v>
      </c>
      <c r="I103" s="7" t="s">
        <v>34</v>
      </c>
      <c r="J103" s="9">
        <v>3527</v>
      </c>
      <c r="K103" s="7">
        <f t="shared" si="13"/>
        <v>127.8</v>
      </c>
      <c r="L103" s="7">
        <f>E103-D103-10</f>
        <v>5.95</v>
      </c>
      <c r="M103" s="7">
        <f t="shared" si="14"/>
        <v>22907.5</v>
      </c>
      <c r="N103" s="7">
        <f t="shared" si="15"/>
        <v>450750.6</v>
      </c>
      <c r="O103" s="7">
        <f t="shared" si="16"/>
        <v>473658.1</v>
      </c>
      <c r="P103" s="10">
        <v>320764.688</v>
      </c>
      <c r="Q103" s="10">
        <v>47692.51</v>
      </c>
      <c r="R103" s="10">
        <f t="shared" si="17"/>
        <v>55268.5797</v>
      </c>
      <c r="S103" s="17">
        <v>26526.58</v>
      </c>
      <c r="T103" s="10">
        <v>450252.3577</v>
      </c>
      <c r="U103" s="15">
        <v>20000</v>
      </c>
      <c r="V103" s="15">
        <v>5000</v>
      </c>
      <c r="W103" s="15">
        <v>2400</v>
      </c>
      <c r="X103" s="15">
        <v>12000</v>
      </c>
      <c r="Y103" s="15">
        <v>35400</v>
      </c>
      <c r="Z103" s="10">
        <f t="shared" si="18"/>
        <v>489652.3577</v>
      </c>
      <c r="AA103" s="20">
        <f t="shared" si="22"/>
        <v>489652.3577</v>
      </c>
      <c r="AB103" s="10">
        <f t="shared" si="19"/>
        <v>454252.3577</v>
      </c>
      <c r="AC103" s="10">
        <f t="shared" si="20"/>
        <v>19405.7423</v>
      </c>
      <c r="AD103" s="19" t="s">
        <v>220</v>
      </c>
    </row>
    <row r="104" ht="29.4" customHeight="1" spans="1:30">
      <c r="A104" s="6">
        <v>102</v>
      </c>
      <c r="B104" s="5" t="s">
        <v>226</v>
      </c>
      <c r="C104" s="12" t="s">
        <v>74</v>
      </c>
      <c r="D104" s="10">
        <v>97.54</v>
      </c>
      <c r="E104" s="10">
        <v>92.44</v>
      </c>
      <c r="F104" s="11">
        <v>99</v>
      </c>
      <c r="G104" s="8" t="s">
        <v>44</v>
      </c>
      <c r="H104" s="9">
        <v>29</v>
      </c>
      <c r="I104" s="7" t="s">
        <v>45</v>
      </c>
      <c r="J104" s="9">
        <v>3597</v>
      </c>
      <c r="K104" s="7">
        <f t="shared" si="13"/>
        <v>92.44</v>
      </c>
      <c r="L104" s="7"/>
      <c r="M104" s="7">
        <f t="shared" si="14"/>
        <v>0</v>
      </c>
      <c r="N104" s="7">
        <f t="shared" si="15"/>
        <v>332506.68</v>
      </c>
      <c r="O104" s="7">
        <f t="shared" si="16"/>
        <v>332506.68</v>
      </c>
      <c r="P104" s="10">
        <v>265597.5184</v>
      </c>
      <c r="Q104" s="10">
        <v>38022.07</v>
      </c>
      <c r="R104" s="10">
        <f t="shared" si="17"/>
        <v>45542.93826</v>
      </c>
      <c r="S104" s="17">
        <v>11805.41</v>
      </c>
      <c r="T104" s="10">
        <v>360967.93666</v>
      </c>
      <c r="U104" s="15">
        <v>20000</v>
      </c>
      <c r="V104" s="15">
        <v>5000</v>
      </c>
      <c r="W104" s="15">
        <v>2400</v>
      </c>
      <c r="X104" s="15">
        <v>12000</v>
      </c>
      <c r="Y104" s="15">
        <v>35400</v>
      </c>
      <c r="Z104" s="10">
        <f t="shared" si="18"/>
        <v>400367.93666</v>
      </c>
      <c r="AA104" s="20">
        <f t="shared" si="22"/>
        <v>400367.93666</v>
      </c>
      <c r="AB104" s="10">
        <f t="shared" si="19"/>
        <v>364967.93666</v>
      </c>
      <c r="AC104" s="10">
        <f t="shared" si="20"/>
        <v>-32461.25666</v>
      </c>
      <c r="AD104" s="19" t="s">
        <v>220</v>
      </c>
    </row>
    <row r="105" ht="29.4" customHeight="1" spans="1:30">
      <c r="A105" s="6">
        <v>103</v>
      </c>
      <c r="B105" s="5" t="s">
        <v>227</v>
      </c>
      <c r="C105" s="12" t="s">
        <v>76</v>
      </c>
      <c r="D105" s="10">
        <v>117.8</v>
      </c>
      <c r="E105" s="10">
        <v>133.75</v>
      </c>
      <c r="F105" s="11">
        <v>95</v>
      </c>
      <c r="G105" s="8" t="s">
        <v>33</v>
      </c>
      <c r="H105" s="9">
        <v>7</v>
      </c>
      <c r="I105" s="7" t="s">
        <v>34</v>
      </c>
      <c r="J105" s="9">
        <v>3556</v>
      </c>
      <c r="K105" s="7">
        <f t="shared" si="13"/>
        <v>127.8</v>
      </c>
      <c r="L105" s="7">
        <f t="shared" ref="L105:L128" si="23">E105-D105-10</f>
        <v>5.95</v>
      </c>
      <c r="M105" s="7">
        <f t="shared" si="14"/>
        <v>22907.5</v>
      </c>
      <c r="N105" s="7">
        <f t="shared" si="15"/>
        <v>454456.8</v>
      </c>
      <c r="O105" s="7">
        <f t="shared" si="16"/>
        <v>477364.3</v>
      </c>
      <c r="P105" s="10">
        <v>298533.472</v>
      </c>
      <c r="Q105" s="10">
        <v>32439.76</v>
      </c>
      <c r="R105" s="10">
        <f t="shared" si="17"/>
        <v>49645.9848</v>
      </c>
      <c r="S105" s="17">
        <v>23507.7</v>
      </c>
      <c r="T105" s="10">
        <v>404126.9168</v>
      </c>
      <c r="U105" s="15">
        <v>20000</v>
      </c>
      <c r="V105" s="15">
        <v>5000</v>
      </c>
      <c r="W105" s="15">
        <v>2400</v>
      </c>
      <c r="X105" s="15">
        <v>12000</v>
      </c>
      <c r="Y105" s="15">
        <v>35400</v>
      </c>
      <c r="Z105" s="10">
        <f t="shared" si="18"/>
        <v>443526.9168</v>
      </c>
      <c r="AA105" s="20">
        <f t="shared" si="22"/>
        <v>443526.9168</v>
      </c>
      <c r="AB105" s="10">
        <f t="shared" si="19"/>
        <v>408126.9168</v>
      </c>
      <c r="AC105" s="10">
        <f t="shared" si="20"/>
        <v>69237.3832</v>
      </c>
      <c r="AD105" s="19" t="s">
        <v>220</v>
      </c>
    </row>
    <row r="106" ht="29.4" customHeight="1" spans="1:30">
      <c r="A106" s="6">
        <v>104</v>
      </c>
      <c r="B106" s="5" t="s">
        <v>228</v>
      </c>
      <c r="C106" s="12" t="s">
        <v>78</v>
      </c>
      <c r="D106" s="10">
        <v>97.54</v>
      </c>
      <c r="E106" s="10">
        <v>133.75</v>
      </c>
      <c r="F106" s="11">
        <v>60</v>
      </c>
      <c r="G106" s="8" t="s">
        <v>33</v>
      </c>
      <c r="H106" s="9">
        <v>20</v>
      </c>
      <c r="I106" s="7" t="s">
        <v>34</v>
      </c>
      <c r="J106" s="9">
        <v>3686</v>
      </c>
      <c r="K106" s="7">
        <f t="shared" si="13"/>
        <v>107.54</v>
      </c>
      <c r="L106" s="7">
        <f t="shared" si="23"/>
        <v>26.21</v>
      </c>
      <c r="M106" s="7">
        <f t="shared" si="14"/>
        <v>100908.5</v>
      </c>
      <c r="N106" s="7">
        <f t="shared" si="15"/>
        <v>396392.44</v>
      </c>
      <c r="O106" s="7">
        <f t="shared" si="16"/>
        <v>497300.94</v>
      </c>
      <c r="P106" s="10">
        <v>247189.7696</v>
      </c>
      <c r="Q106" s="10">
        <v>43515.52</v>
      </c>
      <c r="R106" s="10">
        <f t="shared" si="17"/>
        <v>43605.79344</v>
      </c>
      <c r="S106" s="17">
        <v>13225.71</v>
      </c>
      <c r="T106" s="10">
        <v>347536.79304</v>
      </c>
      <c r="U106" s="15">
        <v>20000</v>
      </c>
      <c r="V106" s="15">
        <v>5000</v>
      </c>
      <c r="W106" s="15">
        <v>2400</v>
      </c>
      <c r="X106" s="15">
        <v>12000</v>
      </c>
      <c r="Y106" s="15">
        <v>35400</v>
      </c>
      <c r="Z106" s="10">
        <f t="shared" si="18"/>
        <v>386936.79304</v>
      </c>
      <c r="AA106" s="20">
        <f t="shared" si="22"/>
        <v>386936.79304</v>
      </c>
      <c r="AB106" s="10">
        <f t="shared" si="19"/>
        <v>351536.79304</v>
      </c>
      <c r="AC106" s="10">
        <f t="shared" si="20"/>
        <v>145764.14696</v>
      </c>
      <c r="AD106" s="19" t="s">
        <v>220</v>
      </c>
    </row>
    <row r="107" ht="29.4" customHeight="1" spans="1:30">
      <c r="A107" s="6">
        <v>105</v>
      </c>
      <c r="B107" s="5" t="s">
        <v>229</v>
      </c>
      <c r="C107" s="12" t="s">
        <v>80</v>
      </c>
      <c r="D107" s="10">
        <v>72.69</v>
      </c>
      <c r="E107" s="10">
        <v>92.44</v>
      </c>
      <c r="F107" s="11">
        <v>150</v>
      </c>
      <c r="G107" s="8" t="s">
        <v>33</v>
      </c>
      <c r="H107" s="9">
        <v>6</v>
      </c>
      <c r="I107" s="7" t="s">
        <v>102</v>
      </c>
      <c r="J107" s="9">
        <v>3526</v>
      </c>
      <c r="K107" s="7">
        <f t="shared" si="13"/>
        <v>82.69</v>
      </c>
      <c r="L107" s="7">
        <f t="shared" si="23"/>
        <v>9.75</v>
      </c>
      <c r="M107" s="7">
        <f t="shared" si="14"/>
        <v>37537.5</v>
      </c>
      <c r="N107" s="7">
        <f t="shared" si="15"/>
        <v>291564.94</v>
      </c>
      <c r="O107" s="7">
        <f t="shared" si="16"/>
        <v>329102.44</v>
      </c>
      <c r="P107" s="10">
        <v>169058.04</v>
      </c>
      <c r="Q107" s="10">
        <v>11866.64</v>
      </c>
      <c r="R107" s="10">
        <f t="shared" si="17"/>
        <v>27138.702</v>
      </c>
      <c r="S107" s="10">
        <v>4961.28</v>
      </c>
      <c r="T107" s="10">
        <v>213024.662</v>
      </c>
      <c r="U107" s="15">
        <v>20000</v>
      </c>
      <c r="V107" s="15">
        <v>5000</v>
      </c>
      <c r="W107" s="15">
        <v>2400</v>
      </c>
      <c r="X107" s="15">
        <v>12000</v>
      </c>
      <c r="Y107" s="15">
        <v>35400</v>
      </c>
      <c r="Z107" s="10">
        <f t="shared" si="18"/>
        <v>252424.662</v>
      </c>
      <c r="AA107" s="20">
        <f t="shared" si="22"/>
        <v>252424.662</v>
      </c>
      <c r="AB107" s="10">
        <f t="shared" si="19"/>
        <v>217024.662</v>
      </c>
      <c r="AC107" s="10">
        <f t="shared" si="20"/>
        <v>112077.778</v>
      </c>
      <c r="AD107" s="22" t="s">
        <v>230</v>
      </c>
    </row>
    <row r="108" ht="29.4" customHeight="1" spans="1:30">
      <c r="A108" s="6">
        <v>106</v>
      </c>
      <c r="B108" s="5" t="s">
        <v>231</v>
      </c>
      <c r="C108" s="12" t="s">
        <v>83</v>
      </c>
      <c r="D108" s="10">
        <v>73.69</v>
      </c>
      <c r="E108" s="10">
        <v>92.44</v>
      </c>
      <c r="F108" s="11">
        <v>36</v>
      </c>
      <c r="G108" s="8" t="s">
        <v>33</v>
      </c>
      <c r="H108" s="9">
        <v>13</v>
      </c>
      <c r="I108" s="7" t="s">
        <v>45</v>
      </c>
      <c r="J108" s="9">
        <v>3601</v>
      </c>
      <c r="K108" s="7">
        <f t="shared" si="13"/>
        <v>83.69</v>
      </c>
      <c r="L108" s="7">
        <f t="shared" si="23"/>
        <v>8.75</v>
      </c>
      <c r="M108" s="7">
        <f t="shared" si="14"/>
        <v>33687.5</v>
      </c>
      <c r="N108" s="7">
        <f t="shared" si="15"/>
        <v>301367.69</v>
      </c>
      <c r="O108" s="7">
        <f t="shared" si="16"/>
        <v>335055.19</v>
      </c>
      <c r="P108" s="10">
        <v>171383.78</v>
      </c>
      <c r="Q108" s="10">
        <v>14457.98</v>
      </c>
      <c r="R108" s="10">
        <f t="shared" si="17"/>
        <v>27876.264</v>
      </c>
      <c r="S108" s="10">
        <v>3874.18</v>
      </c>
      <c r="T108" s="10">
        <v>217592.204</v>
      </c>
      <c r="U108" s="15">
        <v>20000</v>
      </c>
      <c r="V108" s="15">
        <v>5000</v>
      </c>
      <c r="W108" s="15">
        <v>2400</v>
      </c>
      <c r="X108" s="15">
        <v>12000</v>
      </c>
      <c r="Y108" s="15">
        <v>35400</v>
      </c>
      <c r="Z108" s="10">
        <f t="shared" si="18"/>
        <v>256992.204</v>
      </c>
      <c r="AA108" s="20">
        <f t="shared" si="22"/>
        <v>256992.204</v>
      </c>
      <c r="AB108" s="10">
        <f t="shared" si="19"/>
        <v>221592.204</v>
      </c>
      <c r="AC108" s="10">
        <f t="shared" si="20"/>
        <v>113462.986</v>
      </c>
      <c r="AD108" s="22" t="s">
        <v>230</v>
      </c>
    </row>
    <row r="109" ht="29.4" customHeight="1" spans="1:30">
      <c r="A109" s="6">
        <v>107</v>
      </c>
      <c r="B109" s="5" t="s">
        <v>232</v>
      </c>
      <c r="C109" s="12" t="s">
        <v>85</v>
      </c>
      <c r="D109" s="10">
        <v>73.69</v>
      </c>
      <c r="E109" s="10">
        <v>133.75</v>
      </c>
      <c r="F109" s="11">
        <v>156</v>
      </c>
      <c r="G109" s="8" t="s">
        <v>33</v>
      </c>
      <c r="H109" s="9">
        <v>4</v>
      </c>
      <c r="I109" s="7" t="s">
        <v>38</v>
      </c>
      <c r="J109" s="9">
        <v>3502</v>
      </c>
      <c r="K109" s="7">
        <f t="shared" si="13"/>
        <v>83.69</v>
      </c>
      <c r="L109" s="7">
        <f t="shared" si="23"/>
        <v>50.06</v>
      </c>
      <c r="M109" s="7">
        <f t="shared" si="14"/>
        <v>192731</v>
      </c>
      <c r="N109" s="7">
        <f t="shared" si="15"/>
        <v>293082.38</v>
      </c>
      <c r="O109" s="7">
        <f t="shared" si="16"/>
        <v>485813.38</v>
      </c>
      <c r="P109" s="10">
        <v>173064.65</v>
      </c>
      <c r="Q109" s="10">
        <v>9576.75</v>
      </c>
      <c r="R109" s="10">
        <f t="shared" si="17"/>
        <v>27396.21</v>
      </c>
      <c r="S109" s="17">
        <v>15372.67</v>
      </c>
      <c r="T109" s="10">
        <v>225410.28</v>
      </c>
      <c r="U109" s="15">
        <v>20000</v>
      </c>
      <c r="V109" s="15">
        <v>5000</v>
      </c>
      <c r="W109" s="15">
        <v>2400</v>
      </c>
      <c r="X109" s="15">
        <v>12000</v>
      </c>
      <c r="Y109" s="15">
        <v>35400</v>
      </c>
      <c r="Z109" s="10">
        <f t="shared" si="18"/>
        <v>264810.28</v>
      </c>
      <c r="AA109" s="20">
        <f t="shared" si="22"/>
        <v>264810.28</v>
      </c>
      <c r="AB109" s="10">
        <f t="shared" si="19"/>
        <v>229410.28</v>
      </c>
      <c r="AC109" s="10">
        <f t="shared" si="20"/>
        <v>256403.1</v>
      </c>
      <c r="AD109" s="22" t="s">
        <v>230</v>
      </c>
    </row>
    <row r="110" ht="29.4" customHeight="1" spans="1:30">
      <c r="A110" s="6">
        <v>108</v>
      </c>
      <c r="B110" s="5" t="s">
        <v>233</v>
      </c>
      <c r="C110" s="12" t="s">
        <v>87</v>
      </c>
      <c r="D110" s="10">
        <v>72.69</v>
      </c>
      <c r="E110" s="10">
        <v>92.44</v>
      </c>
      <c r="F110" s="11">
        <v>110</v>
      </c>
      <c r="G110" s="8" t="s">
        <v>33</v>
      </c>
      <c r="H110" s="9">
        <v>21</v>
      </c>
      <c r="I110" s="7" t="s">
        <v>102</v>
      </c>
      <c r="J110" s="9">
        <v>3676</v>
      </c>
      <c r="K110" s="7">
        <f t="shared" si="13"/>
        <v>82.69</v>
      </c>
      <c r="L110" s="7">
        <f t="shared" si="23"/>
        <v>9.75</v>
      </c>
      <c r="M110" s="7">
        <f t="shared" si="14"/>
        <v>37537.5</v>
      </c>
      <c r="N110" s="7">
        <f t="shared" si="15"/>
        <v>303968.44</v>
      </c>
      <c r="O110" s="7">
        <f t="shared" si="16"/>
        <v>341505.94</v>
      </c>
      <c r="P110" s="10">
        <v>170716.1</v>
      </c>
      <c r="Q110" s="10">
        <v>24061.12</v>
      </c>
      <c r="R110" s="10">
        <f t="shared" si="17"/>
        <v>29216.583</v>
      </c>
      <c r="S110" s="10">
        <v>0</v>
      </c>
      <c r="T110" s="10">
        <v>223993.803</v>
      </c>
      <c r="U110" s="15">
        <v>20000</v>
      </c>
      <c r="V110" s="15">
        <v>5000</v>
      </c>
      <c r="W110" s="15">
        <v>2400</v>
      </c>
      <c r="X110" s="15">
        <v>12000</v>
      </c>
      <c r="Y110" s="15">
        <v>35400</v>
      </c>
      <c r="Z110" s="10">
        <f t="shared" si="18"/>
        <v>263393.803</v>
      </c>
      <c r="AA110" s="20">
        <f t="shared" si="22"/>
        <v>263393.803</v>
      </c>
      <c r="AB110" s="10">
        <f t="shared" si="19"/>
        <v>227993.803</v>
      </c>
      <c r="AC110" s="10">
        <f t="shared" si="20"/>
        <v>113512.137</v>
      </c>
      <c r="AD110" s="22" t="s">
        <v>230</v>
      </c>
    </row>
    <row r="111" ht="29.4" customHeight="1" spans="1:30">
      <c r="A111" s="6">
        <v>109</v>
      </c>
      <c r="B111" s="5" t="s">
        <v>234</v>
      </c>
      <c r="C111" s="12" t="s">
        <v>89</v>
      </c>
      <c r="D111" s="10">
        <v>73.69</v>
      </c>
      <c r="E111" s="10">
        <v>133.75</v>
      </c>
      <c r="F111" s="11">
        <v>18</v>
      </c>
      <c r="G111" s="8" t="s">
        <v>33</v>
      </c>
      <c r="H111" s="9">
        <v>23</v>
      </c>
      <c r="I111" s="7" t="s">
        <v>38</v>
      </c>
      <c r="J111" s="9">
        <v>3682</v>
      </c>
      <c r="K111" s="7">
        <f t="shared" si="13"/>
        <v>83.69</v>
      </c>
      <c r="L111" s="7">
        <f t="shared" si="23"/>
        <v>50.06</v>
      </c>
      <c r="M111" s="7">
        <f t="shared" si="14"/>
        <v>192731</v>
      </c>
      <c r="N111" s="7">
        <f t="shared" si="15"/>
        <v>308146.58</v>
      </c>
      <c r="O111" s="7">
        <f t="shared" si="16"/>
        <v>500877.58</v>
      </c>
      <c r="P111" s="10">
        <v>169703.65</v>
      </c>
      <c r="Q111" s="10">
        <v>11676.92</v>
      </c>
      <c r="R111" s="10">
        <f t="shared" si="17"/>
        <v>27207.0855</v>
      </c>
      <c r="S111" s="10">
        <v>3357.78</v>
      </c>
      <c r="T111" s="10">
        <v>211945.4355</v>
      </c>
      <c r="U111" s="15">
        <v>20000</v>
      </c>
      <c r="V111" s="15">
        <v>5000</v>
      </c>
      <c r="W111" s="15">
        <v>2400</v>
      </c>
      <c r="X111" s="15">
        <v>12000</v>
      </c>
      <c r="Y111" s="15">
        <v>35400</v>
      </c>
      <c r="Z111" s="10">
        <f t="shared" si="18"/>
        <v>251345.4355</v>
      </c>
      <c r="AA111" s="20">
        <f t="shared" si="22"/>
        <v>251345.4355</v>
      </c>
      <c r="AB111" s="10">
        <f t="shared" si="19"/>
        <v>215945.4355</v>
      </c>
      <c r="AC111" s="10">
        <f t="shared" si="20"/>
        <v>284932.1445</v>
      </c>
      <c r="AD111" s="22" t="s">
        <v>230</v>
      </c>
    </row>
    <row r="112" ht="29.4" customHeight="1" spans="1:30">
      <c r="A112" s="6">
        <v>110</v>
      </c>
      <c r="B112" s="5" t="s">
        <v>235</v>
      </c>
      <c r="C112" s="12" t="s">
        <v>91</v>
      </c>
      <c r="D112" s="10">
        <v>72.69</v>
      </c>
      <c r="E112" s="10">
        <v>92.44</v>
      </c>
      <c r="F112" s="11">
        <v>92</v>
      </c>
      <c r="G112" s="8" t="s">
        <v>44</v>
      </c>
      <c r="H112" s="9">
        <v>10</v>
      </c>
      <c r="I112" s="7" t="s">
        <v>45</v>
      </c>
      <c r="J112" s="9">
        <v>3567</v>
      </c>
      <c r="K112" s="7">
        <f t="shared" si="13"/>
        <v>82.69</v>
      </c>
      <c r="L112" s="7">
        <f t="shared" si="23"/>
        <v>9.75</v>
      </c>
      <c r="M112" s="7">
        <f t="shared" si="14"/>
        <v>37537.5</v>
      </c>
      <c r="N112" s="7">
        <f t="shared" si="15"/>
        <v>294955.23</v>
      </c>
      <c r="O112" s="7">
        <f t="shared" si="16"/>
        <v>332492.73</v>
      </c>
      <c r="P112" s="10">
        <v>167400.71</v>
      </c>
      <c r="Q112" s="10">
        <v>38197.87</v>
      </c>
      <c r="R112" s="10">
        <f t="shared" si="17"/>
        <v>30839.787</v>
      </c>
      <c r="S112" s="10">
        <v>3793.92</v>
      </c>
      <c r="T112" s="10">
        <v>240232.287</v>
      </c>
      <c r="U112" s="15">
        <v>20000</v>
      </c>
      <c r="V112" s="15">
        <v>5000</v>
      </c>
      <c r="W112" s="15">
        <v>2400</v>
      </c>
      <c r="X112" s="15">
        <v>12000</v>
      </c>
      <c r="Y112" s="15">
        <v>35400</v>
      </c>
      <c r="Z112" s="10">
        <f t="shared" si="18"/>
        <v>279632.287</v>
      </c>
      <c r="AA112" s="20">
        <f t="shared" si="22"/>
        <v>279632.287</v>
      </c>
      <c r="AB112" s="10">
        <f t="shared" si="19"/>
        <v>244232.287</v>
      </c>
      <c r="AC112" s="10">
        <f t="shared" si="20"/>
        <v>88260.443</v>
      </c>
      <c r="AD112" s="22" t="s">
        <v>230</v>
      </c>
    </row>
    <row r="113" ht="29.4" customHeight="1" spans="1:30">
      <c r="A113" s="6">
        <v>111</v>
      </c>
      <c r="B113" s="5" t="s">
        <v>236</v>
      </c>
      <c r="C113" s="12" t="s">
        <v>93</v>
      </c>
      <c r="D113" s="10">
        <v>73.69</v>
      </c>
      <c r="E113" s="10">
        <v>92.44</v>
      </c>
      <c r="F113" s="11">
        <v>14</v>
      </c>
      <c r="G113" s="8" t="s">
        <v>33</v>
      </c>
      <c r="H113" s="9">
        <v>4</v>
      </c>
      <c r="I113" s="7" t="s">
        <v>45</v>
      </c>
      <c r="J113" s="9">
        <v>3521</v>
      </c>
      <c r="K113" s="7">
        <f t="shared" si="13"/>
        <v>83.69</v>
      </c>
      <c r="L113" s="7">
        <f t="shared" si="23"/>
        <v>8.75</v>
      </c>
      <c r="M113" s="7">
        <f t="shared" si="14"/>
        <v>33687.5</v>
      </c>
      <c r="N113" s="7">
        <f t="shared" si="15"/>
        <v>294672.49</v>
      </c>
      <c r="O113" s="7">
        <f t="shared" si="16"/>
        <v>328359.99</v>
      </c>
      <c r="P113" s="10">
        <v>157941.99</v>
      </c>
      <c r="Q113" s="10">
        <v>34475.13</v>
      </c>
      <c r="R113" s="10">
        <f t="shared" si="17"/>
        <v>28862.568</v>
      </c>
      <c r="S113" s="10">
        <v>5856.62</v>
      </c>
      <c r="T113" s="10">
        <v>227136.308</v>
      </c>
      <c r="U113" s="15">
        <v>20000</v>
      </c>
      <c r="V113" s="15">
        <v>5000</v>
      </c>
      <c r="W113" s="15">
        <v>2400</v>
      </c>
      <c r="X113" s="15">
        <v>12000</v>
      </c>
      <c r="Y113" s="15">
        <v>35400</v>
      </c>
      <c r="Z113" s="10">
        <f t="shared" si="18"/>
        <v>266536.308</v>
      </c>
      <c r="AA113" s="20">
        <f t="shared" si="22"/>
        <v>266536.308</v>
      </c>
      <c r="AB113" s="10">
        <f t="shared" si="19"/>
        <v>231136.308</v>
      </c>
      <c r="AC113" s="10">
        <f t="shared" si="20"/>
        <v>97223.682</v>
      </c>
      <c r="AD113" s="22" t="s">
        <v>230</v>
      </c>
    </row>
    <row r="114" ht="29.4" customHeight="1" spans="1:30">
      <c r="A114" s="6">
        <v>112</v>
      </c>
      <c r="B114" s="5" t="s">
        <v>237</v>
      </c>
      <c r="C114" s="12" t="s">
        <v>95</v>
      </c>
      <c r="D114" s="10">
        <v>72.69</v>
      </c>
      <c r="E114" s="10">
        <v>92.44</v>
      </c>
      <c r="F114" s="11">
        <v>104</v>
      </c>
      <c r="G114" s="8" t="s">
        <v>33</v>
      </c>
      <c r="H114" s="9">
        <v>2</v>
      </c>
      <c r="I114" s="7" t="s">
        <v>102</v>
      </c>
      <c r="J114" s="9">
        <v>3496</v>
      </c>
      <c r="K114" s="7">
        <f t="shared" si="13"/>
        <v>82.69</v>
      </c>
      <c r="L114" s="7">
        <f t="shared" si="23"/>
        <v>9.75</v>
      </c>
      <c r="M114" s="7">
        <f t="shared" si="14"/>
        <v>37537.5</v>
      </c>
      <c r="N114" s="7">
        <f t="shared" si="15"/>
        <v>289084.24</v>
      </c>
      <c r="O114" s="7">
        <f t="shared" si="16"/>
        <v>326621.74</v>
      </c>
      <c r="P114" s="10">
        <v>155798.66</v>
      </c>
      <c r="Q114" s="10">
        <v>15729.39</v>
      </c>
      <c r="R114" s="10">
        <f t="shared" si="17"/>
        <v>25729.2075</v>
      </c>
      <c r="S114" s="10">
        <v>3786.62</v>
      </c>
      <c r="T114" s="10">
        <v>201043.8775</v>
      </c>
      <c r="U114" s="15">
        <v>20000</v>
      </c>
      <c r="V114" s="15">
        <v>5000</v>
      </c>
      <c r="W114" s="15">
        <v>2400</v>
      </c>
      <c r="X114" s="15">
        <v>12000</v>
      </c>
      <c r="Y114" s="15">
        <v>35400</v>
      </c>
      <c r="Z114" s="10">
        <f t="shared" si="18"/>
        <v>240443.8775</v>
      </c>
      <c r="AA114" s="20">
        <f t="shared" si="22"/>
        <v>240443.8775</v>
      </c>
      <c r="AB114" s="10">
        <f t="shared" si="19"/>
        <v>205043.8775</v>
      </c>
      <c r="AC114" s="10">
        <f t="shared" si="20"/>
        <v>121577.8625</v>
      </c>
      <c r="AD114" s="22" t="s">
        <v>230</v>
      </c>
    </row>
    <row r="115" ht="29.4" customHeight="1" spans="1:30">
      <c r="A115" s="6">
        <v>113</v>
      </c>
      <c r="B115" s="5" t="s">
        <v>238</v>
      </c>
      <c r="C115" s="12" t="s">
        <v>239</v>
      </c>
      <c r="D115" s="10">
        <v>69.26</v>
      </c>
      <c r="E115" s="10"/>
      <c r="F115" s="11"/>
      <c r="G115" s="8"/>
      <c r="H115" s="9"/>
      <c r="I115" s="7"/>
      <c r="J115" s="9"/>
      <c r="K115" s="7"/>
      <c r="L115" s="7"/>
      <c r="M115" s="7"/>
      <c r="N115" s="7"/>
      <c r="O115" s="7"/>
      <c r="P115" s="10">
        <v>159071.52</v>
      </c>
      <c r="Q115" s="10">
        <v>9696.4</v>
      </c>
      <c r="R115" s="10" t="s">
        <v>240</v>
      </c>
      <c r="S115" s="10">
        <v>0</v>
      </c>
      <c r="T115" s="10">
        <v>168767.92</v>
      </c>
      <c r="U115" s="15">
        <v>20000</v>
      </c>
      <c r="V115" s="15">
        <v>5000</v>
      </c>
      <c r="W115" s="15">
        <v>2400</v>
      </c>
      <c r="X115" s="15">
        <v>8000</v>
      </c>
      <c r="Y115" s="15">
        <v>35400</v>
      </c>
      <c r="Z115" s="10">
        <f>T115+Y115</f>
        <v>204167.92</v>
      </c>
      <c r="AA115" s="10"/>
      <c r="AB115" s="10">
        <f t="shared" si="19"/>
        <v>168767.92</v>
      </c>
      <c r="AC115" s="10">
        <f t="shared" si="20"/>
        <v>-168767.92</v>
      </c>
      <c r="AD115" s="19" t="s">
        <v>241</v>
      </c>
    </row>
    <row r="116" ht="29.4" customHeight="1" spans="1:30">
      <c r="A116" s="6">
        <v>114</v>
      </c>
      <c r="B116" s="5" t="s">
        <v>242</v>
      </c>
      <c r="C116" s="12" t="s">
        <v>243</v>
      </c>
      <c r="D116" s="10">
        <v>70.69</v>
      </c>
      <c r="E116" s="10">
        <v>92.44</v>
      </c>
      <c r="F116" s="11">
        <v>32</v>
      </c>
      <c r="G116" s="8" t="s">
        <v>33</v>
      </c>
      <c r="H116" s="9">
        <v>20</v>
      </c>
      <c r="I116" s="7" t="s">
        <v>45</v>
      </c>
      <c r="J116" s="9">
        <v>3671</v>
      </c>
      <c r="K116" s="7">
        <f t="shared" si="13"/>
        <v>80.69</v>
      </c>
      <c r="L116" s="7">
        <f t="shared" si="23"/>
        <v>11.75</v>
      </c>
      <c r="M116" s="7">
        <f t="shared" si="14"/>
        <v>45237.5</v>
      </c>
      <c r="N116" s="7">
        <f t="shared" si="15"/>
        <v>296212.99</v>
      </c>
      <c r="O116" s="7">
        <f t="shared" si="16"/>
        <v>341450.49</v>
      </c>
      <c r="P116" s="10">
        <v>162355.84</v>
      </c>
      <c r="Q116" s="10">
        <v>10710.95</v>
      </c>
      <c r="R116" s="10">
        <f t="shared" si="17"/>
        <v>25960.0185</v>
      </c>
      <c r="S116" s="10">
        <v>0</v>
      </c>
      <c r="T116" s="10">
        <v>199026.8085</v>
      </c>
      <c r="U116" s="15">
        <v>20000</v>
      </c>
      <c r="V116" s="15">
        <v>5000</v>
      </c>
      <c r="W116" s="15">
        <v>2400</v>
      </c>
      <c r="X116" s="15">
        <v>12000</v>
      </c>
      <c r="Y116" s="15">
        <v>35400</v>
      </c>
      <c r="Z116" s="10">
        <f t="shared" si="18"/>
        <v>238426.8085</v>
      </c>
      <c r="AA116" s="20">
        <f t="shared" ref="AA116:AA132" si="24">Z116</f>
        <v>238426.8085</v>
      </c>
      <c r="AB116" s="10">
        <f t="shared" si="19"/>
        <v>203026.8085</v>
      </c>
      <c r="AC116" s="10">
        <f t="shared" si="20"/>
        <v>138423.6815</v>
      </c>
      <c r="AD116" s="19" t="s">
        <v>241</v>
      </c>
    </row>
    <row r="117" ht="29.4" customHeight="1" spans="1:30">
      <c r="A117" s="6">
        <v>115</v>
      </c>
      <c r="B117" s="5" t="s">
        <v>244</v>
      </c>
      <c r="C117" s="12" t="s">
        <v>245</v>
      </c>
      <c r="D117" s="10">
        <v>54.05</v>
      </c>
      <c r="E117" s="10">
        <v>92.44</v>
      </c>
      <c r="F117" s="11">
        <v>20</v>
      </c>
      <c r="G117" s="8" t="s">
        <v>33</v>
      </c>
      <c r="H117" s="9">
        <v>23</v>
      </c>
      <c r="I117" s="7" t="s">
        <v>45</v>
      </c>
      <c r="J117" s="9">
        <v>3661</v>
      </c>
      <c r="K117" s="7">
        <f t="shared" si="13"/>
        <v>64.05</v>
      </c>
      <c r="L117" s="7">
        <f t="shared" si="23"/>
        <v>28.39</v>
      </c>
      <c r="M117" s="7">
        <f t="shared" si="14"/>
        <v>109301.5</v>
      </c>
      <c r="N117" s="7">
        <f t="shared" si="15"/>
        <v>234487.05</v>
      </c>
      <c r="O117" s="7">
        <f t="shared" si="16"/>
        <v>343788.55</v>
      </c>
      <c r="P117" s="10">
        <v>124746.86</v>
      </c>
      <c r="Q117" s="10">
        <v>5401.22</v>
      </c>
      <c r="R117" s="10">
        <f t="shared" si="17"/>
        <v>19522.212</v>
      </c>
      <c r="S117" s="10">
        <v>0</v>
      </c>
      <c r="T117" s="10">
        <v>149670.292</v>
      </c>
      <c r="U117" s="15">
        <v>20000</v>
      </c>
      <c r="V117" s="15">
        <v>5000</v>
      </c>
      <c r="W117" s="15">
        <v>2400</v>
      </c>
      <c r="X117" s="15">
        <v>12000</v>
      </c>
      <c r="Y117" s="15">
        <v>35400</v>
      </c>
      <c r="Z117" s="10">
        <f t="shared" si="18"/>
        <v>189070.292</v>
      </c>
      <c r="AA117" s="20">
        <f t="shared" si="24"/>
        <v>189070.292</v>
      </c>
      <c r="AB117" s="10">
        <f t="shared" si="19"/>
        <v>153670.292</v>
      </c>
      <c r="AC117" s="10">
        <f t="shared" si="20"/>
        <v>190118.258</v>
      </c>
      <c r="AD117" s="19" t="s">
        <v>241</v>
      </c>
    </row>
    <row r="118" ht="29.4" customHeight="1" spans="1:30">
      <c r="A118" s="6">
        <v>116</v>
      </c>
      <c r="B118" s="5" t="s">
        <v>246</v>
      </c>
      <c r="C118" s="12" t="s">
        <v>247</v>
      </c>
      <c r="D118" s="10">
        <v>79.68</v>
      </c>
      <c r="E118" s="10">
        <v>133.75</v>
      </c>
      <c r="F118" s="11">
        <v>81</v>
      </c>
      <c r="G118" s="8" t="s">
        <v>33</v>
      </c>
      <c r="H118" s="9">
        <v>12</v>
      </c>
      <c r="I118" s="7" t="s">
        <v>38</v>
      </c>
      <c r="J118" s="9">
        <v>3612</v>
      </c>
      <c r="K118" s="7">
        <f t="shared" si="13"/>
        <v>89.68</v>
      </c>
      <c r="L118" s="7">
        <f t="shared" si="23"/>
        <v>44.07</v>
      </c>
      <c r="M118" s="7">
        <f t="shared" si="14"/>
        <v>169669.5</v>
      </c>
      <c r="N118" s="7">
        <f t="shared" si="15"/>
        <v>323924.16</v>
      </c>
      <c r="O118" s="7">
        <f t="shared" si="16"/>
        <v>493593.66</v>
      </c>
      <c r="P118" s="10">
        <v>183900.64</v>
      </c>
      <c r="Q118" s="10">
        <v>11862.76</v>
      </c>
      <c r="R118" s="10">
        <f t="shared" si="17"/>
        <v>29364.51</v>
      </c>
      <c r="S118" s="10">
        <v>0</v>
      </c>
      <c r="T118" s="10">
        <v>225127.91</v>
      </c>
      <c r="U118" s="15">
        <v>20000</v>
      </c>
      <c r="V118" s="15">
        <v>5000</v>
      </c>
      <c r="W118" s="15">
        <v>2400</v>
      </c>
      <c r="X118" s="15">
        <v>12000</v>
      </c>
      <c r="Y118" s="15">
        <v>35400</v>
      </c>
      <c r="Z118" s="10">
        <f t="shared" si="18"/>
        <v>264527.91</v>
      </c>
      <c r="AA118" s="20">
        <f t="shared" si="24"/>
        <v>264527.91</v>
      </c>
      <c r="AB118" s="10">
        <f t="shared" si="19"/>
        <v>229127.91</v>
      </c>
      <c r="AC118" s="10">
        <f t="shared" si="20"/>
        <v>264465.75</v>
      </c>
      <c r="AD118" s="19" t="s">
        <v>241</v>
      </c>
    </row>
    <row r="119" ht="29.4" customHeight="1" spans="1:30">
      <c r="A119" s="6">
        <v>117</v>
      </c>
      <c r="B119" s="5" t="s">
        <v>248</v>
      </c>
      <c r="C119" s="12" t="s">
        <v>249</v>
      </c>
      <c r="D119" s="10">
        <v>54.05</v>
      </c>
      <c r="E119" s="10">
        <v>92.44</v>
      </c>
      <c r="F119" s="11">
        <v>21</v>
      </c>
      <c r="G119" s="8" t="s">
        <v>33</v>
      </c>
      <c r="H119" s="9">
        <v>19</v>
      </c>
      <c r="I119" s="7" t="s">
        <v>45</v>
      </c>
      <c r="J119" s="9">
        <v>3661</v>
      </c>
      <c r="K119" s="7">
        <f t="shared" si="13"/>
        <v>64.05</v>
      </c>
      <c r="L119" s="7">
        <f t="shared" si="23"/>
        <v>28.39</v>
      </c>
      <c r="M119" s="7">
        <f t="shared" si="14"/>
        <v>109301.5</v>
      </c>
      <c r="N119" s="7">
        <f t="shared" si="15"/>
        <v>234487.05</v>
      </c>
      <c r="O119" s="7">
        <f t="shared" si="16"/>
        <v>343788.55</v>
      </c>
      <c r="P119" s="10">
        <v>116227.5</v>
      </c>
      <c r="Q119" s="10">
        <v>5700.11</v>
      </c>
      <c r="R119" s="10">
        <f t="shared" si="17"/>
        <v>18289.1415</v>
      </c>
      <c r="S119" s="10">
        <v>0</v>
      </c>
      <c r="T119" s="10">
        <v>140216.7515</v>
      </c>
      <c r="U119" s="15">
        <v>20000</v>
      </c>
      <c r="V119" s="15">
        <v>5000</v>
      </c>
      <c r="W119" s="15">
        <v>2400</v>
      </c>
      <c r="X119" s="15">
        <v>12000</v>
      </c>
      <c r="Y119" s="15">
        <v>35400</v>
      </c>
      <c r="Z119" s="10">
        <f t="shared" si="18"/>
        <v>179616.7515</v>
      </c>
      <c r="AA119" s="20">
        <f t="shared" si="24"/>
        <v>179616.7515</v>
      </c>
      <c r="AB119" s="10">
        <f t="shared" si="19"/>
        <v>144216.7515</v>
      </c>
      <c r="AC119" s="10">
        <f t="shared" si="20"/>
        <v>199571.7985</v>
      </c>
      <c r="AD119" s="19" t="s">
        <v>241</v>
      </c>
    </row>
    <row r="120" ht="29.4" customHeight="1" spans="1:30">
      <c r="A120" s="6">
        <v>118</v>
      </c>
      <c r="B120" s="5" t="s">
        <v>250</v>
      </c>
      <c r="C120" s="12" t="s">
        <v>251</v>
      </c>
      <c r="D120" s="10">
        <v>79.68</v>
      </c>
      <c r="E120" s="10">
        <v>92.44</v>
      </c>
      <c r="F120" s="11">
        <v>16</v>
      </c>
      <c r="G120" s="8" t="s">
        <v>33</v>
      </c>
      <c r="H120" s="9">
        <v>6</v>
      </c>
      <c r="I120" s="7" t="s">
        <v>45</v>
      </c>
      <c r="J120" s="9">
        <v>3531</v>
      </c>
      <c r="K120" s="7">
        <f t="shared" si="13"/>
        <v>89.68</v>
      </c>
      <c r="L120" s="7">
        <f t="shared" si="23"/>
        <v>2.75999999999999</v>
      </c>
      <c r="M120" s="7">
        <f t="shared" si="14"/>
        <v>10626</v>
      </c>
      <c r="N120" s="7">
        <f t="shared" si="15"/>
        <v>316660.08</v>
      </c>
      <c r="O120" s="7">
        <f t="shared" si="16"/>
        <v>327286.08</v>
      </c>
      <c r="P120" s="10">
        <v>171341.48</v>
      </c>
      <c r="Q120" s="10">
        <v>10971.94</v>
      </c>
      <c r="R120" s="10">
        <f t="shared" si="17"/>
        <v>27347.013</v>
      </c>
      <c r="S120" s="10">
        <v>0</v>
      </c>
      <c r="T120" s="10">
        <v>209660.433</v>
      </c>
      <c r="U120" s="15">
        <v>20000</v>
      </c>
      <c r="V120" s="15">
        <v>5000</v>
      </c>
      <c r="W120" s="15">
        <v>2400</v>
      </c>
      <c r="X120" s="15">
        <v>12000</v>
      </c>
      <c r="Y120" s="15">
        <v>35400</v>
      </c>
      <c r="Z120" s="10">
        <f t="shared" si="18"/>
        <v>249060.433</v>
      </c>
      <c r="AA120" s="20">
        <f t="shared" si="24"/>
        <v>249060.433</v>
      </c>
      <c r="AB120" s="10">
        <f t="shared" si="19"/>
        <v>213660.433</v>
      </c>
      <c r="AC120" s="10">
        <f t="shared" si="20"/>
        <v>113625.647</v>
      </c>
      <c r="AD120" s="19" t="s">
        <v>241</v>
      </c>
    </row>
    <row r="121" ht="29.4" customHeight="1" spans="1:30">
      <c r="A121" s="6">
        <v>119</v>
      </c>
      <c r="B121" s="5" t="s">
        <v>252</v>
      </c>
      <c r="C121" s="12" t="s">
        <v>253</v>
      </c>
      <c r="D121" s="10">
        <v>53.89</v>
      </c>
      <c r="E121" s="10">
        <v>92.44</v>
      </c>
      <c r="F121" s="11">
        <v>25</v>
      </c>
      <c r="G121" s="8" t="s">
        <v>33</v>
      </c>
      <c r="H121" s="9">
        <v>21</v>
      </c>
      <c r="I121" s="7" t="s">
        <v>45</v>
      </c>
      <c r="J121" s="9">
        <v>3681</v>
      </c>
      <c r="K121" s="7">
        <f t="shared" si="13"/>
        <v>63.89</v>
      </c>
      <c r="L121" s="7">
        <f t="shared" si="23"/>
        <v>28.55</v>
      </c>
      <c r="M121" s="7">
        <f t="shared" si="14"/>
        <v>109917.5</v>
      </c>
      <c r="N121" s="7">
        <f t="shared" si="15"/>
        <v>235179.09</v>
      </c>
      <c r="O121" s="7">
        <f t="shared" si="16"/>
        <v>345096.59</v>
      </c>
      <c r="P121" s="10">
        <v>123152.12</v>
      </c>
      <c r="Q121" s="10">
        <v>6888.22</v>
      </c>
      <c r="R121" s="10">
        <f t="shared" si="17"/>
        <v>19506.051</v>
      </c>
      <c r="S121" s="10">
        <v>0</v>
      </c>
      <c r="T121" s="10">
        <v>149546.391</v>
      </c>
      <c r="U121" s="15">
        <v>20000</v>
      </c>
      <c r="V121" s="15">
        <v>5000</v>
      </c>
      <c r="W121" s="15">
        <v>2400</v>
      </c>
      <c r="X121" s="15">
        <v>12000</v>
      </c>
      <c r="Y121" s="15">
        <v>35400</v>
      </c>
      <c r="Z121" s="10">
        <f t="shared" si="18"/>
        <v>188946.391</v>
      </c>
      <c r="AA121" s="20">
        <f t="shared" si="24"/>
        <v>188946.391</v>
      </c>
      <c r="AB121" s="10">
        <f t="shared" si="19"/>
        <v>153546.391</v>
      </c>
      <c r="AC121" s="10">
        <f t="shared" si="20"/>
        <v>191550.199</v>
      </c>
      <c r="AD121" s="22" t="s">
        <v>254</v>
      </c>
    </row>
    <row r="122" ht="29.4" customHeight="1" spans="1:30">
      <c r="A122" s="6">
        <v>120</v>
      </c>
      <c r="B122" s="5" t="s">
        <v>255</v>
      </c>
      <c r="C122" s="12" t="s">
        <v>256</v>
      </c>
      <c r="D122" s="10">
        <v>70.24</v>
      </c>
      <c r="E122" s="10">
        <v>92.44</v>
      </c>
      <c r="F122" s="11">
        <v>22</v>
      </c>
      <c r="G122" s="8" t="s">
        <v>33</v>
      </c>
      <c r="H122" s="9">
        <v>3</v>
      </c>
      <c r="I122" s="7" t="s">
        <v>45</v>
      </c>
      <c r="J122" s="9">
        <v>3511</v>
      </c>
      <c r="K122" s="7">
        <f t="shared" si="13"/>
        <v>80.24</v>
      </c>
      <c r="L122" s="7">
        <f t="shared" si="23"/>
        <v>12.2</v>
      </c>
      <c r="M122" s="7">
        <f t="shared" si="14"/>
        <v>46970</v>
      </c>
      <c r="N122" s="7">
        <f t="shared" si="15"/>
        <v>281722.64</v>
      </c>
      <c r="O122" s="7">
        <f t="shared" si="16"/>
        <v>328692.64</v>
      </c>
      <c r="P122" s="10">
        <v>160515.96</v>
      </c>
      <c r="Q122" s="10">
        <v>10290.86</v>
      </c>
      <c r="R122" s="10">
        <f t="shared" si="17"/>
        <v>25621.023</v>
      </c>
      <c r="S122" s="10">
        <v>0</v>
      </c>
      <c r="T122" s="10">
        <v>196427.843</v>
      </c>
      <c r="U122" s="15">
        <v>20000</v>
      </c>
      <c r="V122" s="15">
        <v>5000</v>
      </c>
      <c r="W122" s="15">
        <v>2400</v>
      </c>
      <c r="X122" s="15">
        <v>12000</v>
      </c>
      <c r="Y122" s="15">
        <v>35400</v>
      </c>
      <c r="Z122" s="10">
        <f t="shared" si="18"/>
        <v>235827.843</v>
      </c>
      <c r="AA122" s="20">
        <f t="shared" si="24"/>
        <v>235827.843</v>
      </c>
      <c r="AB122" s="10">
        <f t="shared" si="19"/>
        <v>200427.843</v>
      </c>
      <c r="AC122" s="10">
        <f t="shared" si="20"/>
        <v>128264.797</v>
      </c>
      <c r="AD122" s="22" t="s">
        <v>254</v>
      </c>
    </row>
    <row r="123" ht="29.4" customHeight="1" spans="1:30">
      <c r="A123" s="6">
        <v>121</v>
      </c>
      <c r="B123" s="5" t="s">
        <v>257</v>
      </c>
      <c r="C123" s="12" t="s">
        <v>258</v>
      </c>
      <c r="D123" s="10">
        <v>53.89</v>
      </c>
      <c r="E123" s="10">
        <v>92.44</v>
      </c>
      <c r="F123" s="11">
        <v>31</v>
      </c>
      <c r="G123" s="8" t="s">
        <v>33</v>
      </c>
      <c r="H123" s="9">
        <v>2</v>
      </c>
      <c r="I123" s="7" t="s">
        <v>45</v>
      </c>
      <c r="J123" s="9">
        <v>3501</v>
      </c>
      <c r="K123" s="7">
        <f t="shared" si="13"/>
        <v>63.89</v>
      </c>
      <c r="L123" s="7">
        <f t="shared" si="23"/>
        <v>28.55</v>
      </c>
      <c r="M123" s="7">
        <f t="shared" si="14"/>
        <v>109917.5</v>
      </c>
      <c r="N123" s="7">
        <f t="shared" si="15"/>
        <v>223678.89</v>
      </c>
      <c r="O123" s="7">
        <f t="shared" si="16"/>
        <v>333596.39</v>
      </c>
      <c r="P123" s="10">
        <v>123755.69</v>
      </c>
      <c r="Q123" s="10">
        <v>9049.75</v>
      </c>
      <c r="R123" s="10">
        <f t="shared" si="17"/>
        <v>19920.816</v>
      </c>
      <c r="S123" s="10">
        <v>0</v>
      </c>
      <c r="T123" s="10">
        <v>152726.256</v>
      </c>
      <c r="U123" s="15">
        <v>20000</v>
      </c>
      <c r="V123" s="15">
        <v>5000</v>
      </c>
      <c r="W123" s="15">
        <v>2400</v>
      </c>
      <c r="X123" s="15">
        <v>12000</v>
      </c>
      <c r="Y123" s="15">
        <v>35400</v>
      </c>
      <c r="Z123" s="10">
        <f t="shared" si="18"/>
        <v>192126.256</v>
      </c>
      <c r="AA123" s="20">
        <f t="shared" si="24"/>
        <v>192126.256</v>
      </c>
      <c r="AB123" s="10">
        <f t="shared" si="19"/>
        <v>156726.256</v>
      </c>
      <c r="AC123" s="10">
        <f t="shared" si="20"/>
        <v>176870.134</v>
      </c>
      <c r="AD123" s="22" t="s">
        <v>254</v>
      </c>
    </row>
    <row r="124" ht="29.4" customHeight="1" spans="1:30">
      <c r="A124" s="6">
        <v>122</v>
      </c>
      <c r="B124" s="5" t="s">
        <v>259</v>
      </c>
      <c r="C124" s="12" t="s">
        <v>260</v>
      </c>
      <c r="D124" s="10">
        <v>70.24</v>
      </c>
      <c r="E124" s="10">
        <v>92.44</v>
      </c>
      <c r="F124" s="11">
        <v>9</v>
      </c>
      <c r="G124" s="8" t="s">
        <v>33</v>
      </c>
      <c r="H124" s="9">
        <v>9</v>
      </c>
      <c r="I124" s="7" t="s">
        <v>45</v>
      </c>
      <c r="J124" s="9">
        <v>3561</v>
      </c>
      <c r="K124" s="7">
        <f t="shared" si="13"/>
        <v>80.24</v>
      </c>
      <c r="L124" s="7">
        <f t="shared" si="23"/>
        <v>12.2</v>
      </c>
      <c r="M124" s="7">
        <f t="shared" si="14"/>
        <v>46970</v>
      </c>
      <c r="N124" s="7">
        <f t="shared" si="15"/>
        <v>285734.64</v>
      </c>
      <c r="O124" s="7">
        <f t="shared" si="16"/>
        <v>332704.64</v>
      </c>
      <c r="P124" s="10">
        <v>161302.65</v>
      </c>
      <c r="Q124" s="10">
        <v>6579.38</v>
      </c>
      <c r="R124" s="10">
        <f t="shared" si="17"/>
        <v>25182.3045</v>
      </c>
      <c r="S124" s="10">
        <v>0</v>
      </c>
      <c r="T124" s="10">
        <v>193064.3345</v>
      </c>
      <c r="U124" s="15">
        <v>20000</v>
      </c>
      <c r="V124" s="15">
        <v>5000</v>
      </c>
      <c r="W124" s="15">
        <v>2400</v>
      </c>
      <c r="X124" s="15">
        <v>12000</v>
      </c>
      <c r="Y124" s="15">
        <v>35400</v>
      </c>
      <c r="Z124" s="10">
        <f t="shared" si="18"/>
        <v>232464.3345</v>
      </c>
      <c r="AA124" s="20">
        <f t="shared" si="24"/>
        <v>232464.3345</v>
      </c>
      <c r="AB124" s="10">
        <f t="shared" si="19"/>
        <v>197064.3345</v>
      </c>
      <c r="AC124" s="10">
        <f t="shared" si="20"/>
        <v>135640.3055</v>
      </c>
      <c r="AD124" s="22" t="s">
        <v>254</v>
      </c>
    </row>
    <row r="125" ht="29.4" customHeight="1" spans="1:30">
      <c r="A125" s="6">
        <v>123</v>
      </c>
      <c r="B125" s="5" t="s">
        <v>261</v>
      </c>
      <c r="C125" s="12" t="s">
        <v>262</v>
      </c>
      <c r="D125" s="10">
        <v>53.89</v>
      </c>
      <c r="E125" s="10">
        <v>92.44</v>
      </c>
      <c r="F125" s="11">
        <v>109</v>
      </c>
      <c r="G125" s="8" t="s">
        <v>33</v>
      </c>
      <c r="H125" s="9">
        <v>31</v>
      </c>
      <c r="I125" s="7" t="s">
        <v>102</v>
      </c>
      <c r="J125" s="9">
        <v>3556</v>
      </c>
      <c r="K125" s="7">
        <f t="shared" si="13"/>
        <v>63.89</v>
      </c>
      <c r="L125" s="7">
        <f t="shared" si="23"/>
        <v>28.55</v>
      </c>
      <c r="M125" s="7">
        <f t="shared" si="14"/>
        <v>109917.5</v>
      </c>
      <c r="N125" s="7">
        <f t="shared" si="15"/>
        <v>227192.84</v>
      </c>
      <c r="O125" s="7">
        <f t="shared" si="16"/>
        <v>337110.34</v>
      </c>
      <c r="P125" s="10">
        <v>115304.12</v>
      </c>
      <c r="Q125" s="10">
        <v>6270.64</v>
      </c>
      <c r="R125" s="10">
        <f t="shared" si="17"/>
        <v>18236.214</v>
      </c>
      <c r="S125" s="10">
        <v>0</v>
      </c>
      <c r="T125" s="10">
        <v>139810.974</v>
      </c>
      <c r="U125" s="15">
        <v>20000</v>
      </c>
      <c r="V125" s="15">
        <v>5000</v>
      </c>
      <c r="W125" s="15">
        <v>2400</v>
      </c>
      <c r="X125" s="15">
        <v>12000</v>
      </c>
      <c r="Y125" s="15">
        <v>35400</v>
      </c>
      <c r="Z125" s="10">
        <f t="shared" si="18"/>
        <v>179210.974</v>
      </c>
      <c r="AA125" s="20">
        <f t="shared" si="24"/>
        <v>179210.974</v>
      </c>
      <c r="AB125" s="10">
        <f t="shared" si="19"/>
        <v>143810.974</v>
      </c>
      <c r="AC125" s="10">
        <f t="shared" si="20"/>
        <v>193299.366</v>
      </c>
      <c r="AD125" s="22" t="s">
        <v>254</v>
      </c>
    </row>
    <row r="126" ht="29.4" customHeight="1" spans="1:30">
      <c r="A126" s="6">
        <v>124</v>
      </c>
      <c r="B126" s="5" t="s">
        <v>263</v>
      </c>
      <c r="C126" s="12" t="s">
        <v>264</v>
      </c>
      <c r="D126" s="10">
        <v>125.64</v>
      </c>
      <c r="E126" s="10">
        <v>133.75</v>
      </c>
      <c r="F126" s="11">
        <v>154</v>
      </c>
      <c r="G126" s="8" t="s">
        <v>33</v>
      </c>
      <c r="H126" s="9">
        <v>14</v>
      </c>
      <c r="I126" s="7" t="s">
        <v>38</v>
      </c>
      <c r="J126" s="9">
        <v>3632</v>
      </c>
      <c r="K126" s="7">
        <f t="shared" si="13"/>
        <v>135.64</v>
      </c>
      <c r="L126" s="7">
        <f t="shared" si="23"/>
        <v>-1.89</v>
      </c>
      <c r="M126" s="7">
        <f t="shared" si="14"/>
        <v>-7276.5</v>
      </c>
      <c r="N126" s="7">
        <f t="shared" si="15"/>
        <v>492644.48</v>
      </c>
      <c r="O126" s="7">
        <f t="shared" si="16"/>
        <v>485367.98</v>
      </c>
      <c r="P126" s="10">
        <v>150286.91</v>
      </c>
      <c r="Q126" s="10">
        <v>6500.01</v>
      </c>
      <c r="R126" s="10">
        <f t="shared" si="17"/>
        <v>23518.038</v>
      </c>
      <c r="S126" s="10">
        <v>0</v>
      </c>
      <c r="T126" s="10">
        <v>180304.958</v>
      </c>
      <c r="U126" s="15">
        <v>20000</v>
      </c>
      <c r="V126" s="15">
        <v>5000</v>
      </c>
      <c r="W126" s="15">
        <v>2400</v>
      </c>
      <c r="X126" s="15">
        <v>12000</v>
      </c>
      <c r="Y126" s="15">
        <v>35400</v>
      </c>
      <c r="Z126" s="10">
        <f t="shared" si="18"/>
        <v>219704.958</v>
      </c>
      <c r="AA126" s="20">
        <f t="shared" si="24"/>
        <v>219704.958</v>
      </c>
      <c r="AB126" s="10">
        <f t="shared" si="19"/>
        <v>184304.958</v>
      </c>
      <c r="AC126" s="10">
        <f t="shared" si="20"/>
        <v>301063.022</v>
      </c>
      <c r="AD126" s="22" t="s">
        <v>254</v>
      </c>
    </row>
    <row r="127" ht="29.4" customHeight="1" spans="1:30">
      <c r="A127" s="6">
        <v>125</v>
      </c>
      <c r="B127" s="5" t="s">
        <v>265</v>
      </c>
      <c r="C127" s="12" t="s">
        <v>266</v>
      </c>
      <c r="D127" s="10">
        <v>55.4</v>
      </c>
      <c r="E127" s="10">
        <v>92.44</v>
      </c>
      <c r="F127" s="11">
        <v>24</v>
      </c>
      <c r="G127" s="8" t="s">
        <v>33</v>
      </c>
      <c r="H127" s="9">
        <v>10</v>
      </c>
      <c r="I127" s="7" t="s">
        <v>102</v>
      </c>
      <c r="J127" s="9">
        <v>3566</v>
      </c>
      <c r="K127" s="7">
        <f t="shared" si="13"/>
        <v>65.4</v>
      </c>
      <c r="L127" s="7">
        <f t="shared" si="23"/>
        <v>27.04</v>
      </c>
      <c r="M127" s="7">
        <f t="shared" si="14"/>
        <v>104104</v>
      </c>
      <c r="N127" s="7">
        <f t="shared" si="15"/>
        <v>233216.4</v>
      </c>
      <c r="O127" s="7">
        <f t="shared" si="16"/>
        <v>337320.4</v>
      </c>
      <c r="P127" s="10">
        <v>126602.85</v>
      </c>
      <c r="Q127" s="10">
        <v>24393.17</v>
      </c>
      <c r="R127" s="10">
        <f t="shared" si="17"/>
        <v>22649.403</v>
      </c>
      <c r="S127" s="10">
        <v>0</v>
      </c>
      <c r="T127" s="10">
        <v>173645.423</v>
      </c>
      <c r="U127" s="15">
        <v>20000</v>
      </c>
      <c r="V127" s="15">
        <v>5000</v>
      </c>
      <c r="W127" s="15">
        <v>2400</v>
      </c>
      <c r="X127" s="15">
        <v>12000</v>
      </c>
      <c r="Y127" s="15">
        <v>35400</v>
      </c>
      <c r="Z127" s="10">
        <f t="shared" si="18"/>
        <v>213045.423</v>
      </c>
      <c r="AA127" s="20">
        <f t="shared" si="24"/>
        <v>213045.423</v>
      </c>
      <c r="AB127" s="10">
        <f t="shared" si="19"/>
        <v>177645.423</v>
      </c>
      <c r="AC127" s="10">
        <f t="shared" si="20"/>
        <v>159674.977</v>
      </c>
      <c r="AD127" s="19" t="s">
        <v>267</v>
      </c>
    </row>
    <row r="128" ht="29.4" customHeight="1" spans="1:30">
      <c r="A128" s="6">
        <v>126</v>
      </c>
      <c r="B128" s="5" t="s">
        <v>268</v>
      </c>
      <c r="C128" s="12" t="s">
        <v>269</v>
      </c>
      <c r="D128" s="10">
        <v>54.32</v>
      </c>
      <c r="E128" s="10">
        <v>92.44</v>
      </c>
      <c r="F128" s="11">
        <v>23</v>
      </c>
      <c r="G128" s="8" t="s">
        <v>33</v>
      </c>
      <c r="H128" s="9">
        <v>18</v>
      </c>
      <c r="I128" s="7" t="s">
        <v>45</v>
      </c>
      <c r="J128" s="9">
        <v>3651</v>
      </c>
      <c r="K128" s="7">
        <f t="shared" si="13"/>
        <v>64.32</v>
      </c>
      <c r="L128" s="7">
        <f t="shared" si="23"/>
        <v>28.12</v>
      </c>
      <c r="M128" s="7">
        <f t="shared" si="14"/>
        <v>108262</v>
      </c>
      <c r="N128" s="7">
        <f t="shared" si="15"/>
        <v>234832.32</v>
      </c>
      <c r="O128" s="7">
        <f t="shared" si="16"/>
        <v>343094.32</v>
      </c>
      <c r="P128" s="10">
        <v>124134.78</v>
      </c>
      <c r="Q128" s="10">
        <v>15843.51</v>
      </c>
      <c r="R128" s="10">
        <f t="shared" si="17"/>
        <v>20996.7435</v>
      </c>
      <c r="S128" s="10">
        <v>0</v>
      </c>
      <c r="T128" s="10">
        <v>160975.0335</v>
      </c>
      <c r="U128" s="15">
        <v>20000</v>
      </c>
      <c r="V128" s="15">
        <v>5000</v>
      </c>
      <c r="W128" s="15">
        <v>2400</v>
      </c>
      <c r="X128" s="15">
        <v>12000</v>
      </c>
      <c r="Y128" s="15">
        <v>35400</v>
      </c>
      <c r="Z128" s="10">
        <f t="shared" si="18"/>
        <v>200375.0335</v>
      </c>
      <c r="AA128" s="20">
        <f t="shared" si="24"/>
        <v>200375.0335</v>
      </c>
      <c r="AB128" s="10">
        <f t="shared" si="19"/>
        <v>164975.0335</v>
      </c>
      <c r="AC128" s="10">
        <f t="shared" si="20"/>
        <v>178119.2865</v>
      </c>
      <c r="AD128" s="19" t="s">
        <v>267</v>
      </c>
    </row>
    <row r="129" ht="29.4" customHeight="1" spans="1:30">
      <c r="A129" s="6">
        <v>127</v>
      </c>
      <c r="B129" s="5" t="s">
        <v>270</v>
      </c>
      <c r="C129" s="12" t="s">
        <v>271</v>
      </c>
      <c r="D129" s="10">
        <v>55.4</v>
      </c>
      <c r="E129" s="10"/>
      <c r="F129" s="11">
        <v>154</v>
      </c>
      <c r="G129" s="8"/>
      <c r="H129" s="9"/>
      <c r="I129" s="7"/>
      <c r="J129" s="9"/>
      <c r="K129" s="7">
        <f t="shared" si="13"/>
        <v>0</v>
      </c>
      <c r="L129" s="7"/>
      <c r="M129" s="7">
        <f t="shared" si="14"/>
        <v>0</v>
      </c>
      <c r="N129" s="7">
        <f t="shared" si="15"/>
        <v>0</v>
      </c>
      <c r="O129" s="7">
        <f t="shared" si="16"/>
        <v>0</v>
      </c>
      <c r="P129" s="10">
        <v>127223.33</v>
      </c>
      <c r="Q129" s="10">
        <v>22862.47</v>
      </c>
      <c r="R129" s="10">
        <f t="shared" si="17"/>
        <v>22512.87</v>
      </c>
      <c r="S129" s="10">
        <v>0</v>
      </c>
      <c r="T129" s="10">
        <v>172598.67</v>
      </c>
      <c r="U129" s="15">
        <v>20000</v>
      </c>
      <c r="V129" s="15">
        <v>5000</v>
      </c>
      <c r="W129" s="15">
        <v>2400</v>
      </c>
      <c r="X129" s="15">
        <v>12000</v>
      </c>
      <c r="Y129" s="15">
        <v>35400</v>
      </c>
      <c r="Z129" s="10">
        <f t="shared" si="18"/>
        <v>211998.67</v>
      </c>
      <c r="AA129" s="20">
        <f t="shared" si="24"/>
        <v>211998.67</v>
      </c>
      <c r="AB129" s="10">
        <f t="shared" si="19"/>
        <v>176598.67</v>
      </c>
      <c r="AC129" s="10">
        <f t="shared" si="20"/>
        <v>-176598.67</v>
      </c>
      <c r="AD129" s="19" t="s">
        <v>267</v>
      </c>
    </row>
    <row r="130" ht="29.4" customHeight="1" spans="1:30">
      <c r="A130" s="6">
        <v>128</v>
      </c>
      <c r="B130" s="5" t="s">
        <v>272</v>
      </c>
      <c r="C130" s="12" t="s">
        <v>273</v>
      </c>
      <c r="D130" s="10">
        <v>54.32</v>
      </c>
      <c r="E130" s="10">
        <v>133.75</v>
      </c>
      <c r="F130" s="11">
        <v>47</v>
      </c>
      <c r="G130" s="8" t="s">
        <v>33</v>
      </c>
      <c r="H130" s="9">
        <v>15</v>
      </c>
      <c r="I130" s="7" t="s">
        <v>38</v>
      </c>
      <c r="J130" s="9">
        <v>3642</v>
      </c>
      <c r="K130" s="7">
        <f t="shared" si="13"/>
        <v>64.32</v>
      </c>
      <c r="L130" s="7">
        <f>E130-D130-10</f>
        <v>69.43</v>
      </c>
      <c r="M130" s="7">
        <f t="shared" si="14"/>
        <v>267305.5</v>
      </c>
      <c r="N130" s="7">
        <f t="shared" si="15"/>
        <v>234253.44</v>
      </c>
      <c r="O130" s="7">
        <f t="shared" si="16"/>
        <v>501558.94</v>
      </c>
      <c r="P130" s="10">
        <v>124743.16</v>
      </c>
      <c r="Q130" s="10">
        <v>7214.24</v>
      </c>
      <c r="R130" s="10">
        <f t="shared" si="17"/>
        <v>19793.61</v>
      </c>
      <c r="S130" s="10">
        <v>0</v>
      </c>
      <c r="T130" s="10">
        <v>151751.01</v>
      </c>
      <c r="U130" s="15">
        <v>20000</v>
      </c>
      <c r="V130" s="15">
        <v>5000</v>
      </c>
      <c r="W130" s="15">
        <v>2400</v>
      </c>
      <c r="X130" s="15">
        <v>12000</v>
      </c>
      <c r="Y130" s="15">
        <v>35400</v>
      </c>
      <c r="Z130" s="10">
        <f t="shared" si="18"/>
        <v>191151.01</v>
      </c>
      <c r="AA130" s="20">
        <f t="shared" si="24"/>
        <v>191151.01</v>
      </c>
      <c r="AB130" s="10">
        <f t="shared" si="19"/>
        <v>155751.01</v>
      </c>
      <c r="AC130" s="10">
        <f t="shared" si="20"/>
        <v>345807.93</v>
      </c>
      <c r="AD130" s="19" t="s">
        <v>267</v>
      </c>
    </row>
    <row r="131" ht="29.4" customHeight="1" spans="1:30">
      <c r="A131" s="6">
        <v>129</v>
      </c>
      <c r="B131" s="5" t="s">
        <v>274</v>
      </c>
      <c r="C131" s="12" t="s">
        <v>275</v>
      </c>
      <c r="D131" s="10">
        <v>55.4</v>
      </c>
      <c r="E131" s="10">
        <v>92.44</v>
      </c>
      <c r="F131" s="11">
        <v>52</v>
      </c>
      <c r="G131" s="8" t="s">
        <v>44</v>
      </c>
      <c r="H131" s="9">
        <v>8</v>
      </c>
      <c r="I131" s="7" t="s">
        <v>45</v>
      </c>
      <c r="J131" s="9">
        <v>3547</v>
      </c>
      <c r="K131" s="7">
        <f t="shared" si="13"/>
        <v>65.4</v>
      </c>
      <c r="L131" s="7">
        <f>E131-D131-10</f>
        <v>27.04</v>
      </c>
      <c r="M131" s="7">
        <f t="shared" si="14"/>
        <v>104104</v>
      </c>
      <c r="N131" s="7">
        <f t="shared" si="15"/>
        <v>231973.8</v>
      </c>
      <c r="O131" s="7">
        <f t="shared" si="16"/>
        <v>336077.8</v>
      </c>
      <c r="P131" s="10">
        <v>118534.95</v>
      </c>
      <c r="Q131" s="10">
        <v>6672.93</v>
      </c>
      <c r="R131" s="10">
        <f t="shared" si="17"/>
        <v>18781.182</v>
      </c>
      <c r="S131" s="10">
        <v>0</v>
      </c>
      <c r="T131" s="10">
        <v>143989.062</v>
      </c>
      <c r="U131" s="15">
        <v>20000</v>
      </c>
      <c r="V131" s="15">
        <v>5000</v>
      </c>
      <c r="W131" s="15">
        <v>2400</v>
      </c>
      <c r="X131" s="15">
        <v>12000</v>
      </c>
      <c r="Y131" s="15">
        <v>35400</v>
      </c>
      <c r="Z131" s="10">
        <f t="shared" si="18"/>
        <v>183389.062</v>
      </c>
      <c r="AA131" s="20">
        <f t="shared" si="24"/>
        <v>183389.062</v>
      </c>
      <c r="AB131" s="10">
        <f>Z131-Y131</f>
        <v>147989.062</v>
      </c>
      <c r="AC131" s="10">
        <f>N131+M131-AB131</f>
        <v>188088.738</v>
      </c>
      <c r="AD131" s="19" t="s">
        <v>267</v>
      </c>
    </row>
    <row r="132" ht="29.4" customHeight="1" spans="1:30">
      <c r="A132" s="6">
        <v>130</v>
      </c>
      <c r="B132" s="5" t="s">
        <v>276</v>
      </c>
      <c r="C132" s="12" t="s">
        <v>277</v>
      </c>
      <c r="D132" s="10">
        <v>54.32</v>
      </c>
      <c r="E132" s="10">
        <v>92.44</v>
      </c>
      <c r="F132" s="11">
        <v>30</v>
      </c>
      <c r="G132" s="8" t="s">
        <v>33</v>
      </c>
      <c r="H132" s="9">
        <v>26</v>
      </c>
      <c r="I132" s="7" t="s">
        <v>45</v>
      </c>
      <c r="J132" s="9">
        <v>3631</v>
      </c>
      <c r="K132" s="7">
        <f t="shared" si="13"/>
        <v>64.32</v>
      </c>
      <c r="L132" s="7">
        <f>E132-D132-10</f>
        <v>28.12</v>
      </c>
      <c r="M132" s="7">
        <f t="shared" si="14"/>
        <v>108262</v>
      </c>
      <c r="N132" s="7">
        <f t="shared" si="15"/>
        <v>233545.92</v>
      </c>
      <c r="O132" s="7">
        <f t="shared" si="16"/>
        <v>341807.92</v>
      </c>
      <c r="P132" s="10">
        <v>116224.16</v>
      </c>
      <c r="Q132" s="10">
        <v>6863.33</v>
      </c>
      <c r="R132" s="10">
        <f>(P132+Q132)*0.15</f>
        <v>18463.1235</v>
      </c>
      <c r="S132" s="10">
        <v>0</v>
      </c>
      <c r="T132" s="10">
        <v>141550.6135</v>
      </c>
      <c r="U132" s="15">
        <v>20000</v>
      </c>
      <c r="V132" s="15">
        <v>5000</v>
      </c>
      <c r="W132" s="15">
        <v>2400</v>
      </c>
      <c r="X132" s="15">
        <v>12000</v>
      </c>
      <c r="Y132" s="15">
        <v>35400</v>
      </c>
      <c r="Z132" s="10">
        <f>P132+Q132+R132+S132+U132+V132+W132+X132</f>
        <v>180950.6135</v>
      </c>
      <c r="AA132" s="20">
        <f t="shared" si="24"/>
        <v>180950.6135</v>
      </c>
      <c r="AB132" s="10">
        <f>Z132-Y132</f>
        <v>145550.6135</v>
      </c>
      <c r="AC132" s="10">
        <f>N132+M132-AB132</f>
        <v>196257.3065</v>
      </c>
      <c r="AD132" s="19" t="s">
        <v>267</v>
      </c>
    </row>
    <row r="133" ht="29.4" customHeight="1" spans="1:30">
      <c r="A133" s="6"/>
      <c r="B133" s="6"/>
      <c r="C133" s="6"/>
      <c r="D133" s="10"/>
      <c r="E133" s="10"/>
      <c r="F133" s="11"/>
      <c r="G133" s="8"/>
      <c r="H133" s="9"/>
      <c r="I133" s="7"/>
      <c r="J133" s="9"/>
      <c r="K133" s="7"/>
      <c r="L133" s="7"/>
      <c r="M133" s="7"/>
      <c r="N133" s="7"/>
      <c r="O133" s="7"/>
      <c r="P133" s="10"/>
      <c r="Q133" s="10"/>
      <c r="R133" s="10"/>
      <c r="S133" s="10"/>
      <c r="T133" s="10"/>
      <c r="U133" s="15"/>
      <c r="V133" s="15"/>
      <c r="W133" s="15"/>
      <c r="X133" s="15"/>
      <c r="Y133" s="15"/>
      <c r="Z133" s="10"/>
      <c r="AA133" s="10"/>
      <c r="AB133" s="10"/>
      <c r="AC133" s="10">
        <f>SUM(AC3:AC132)</f>
        <v>8891215.8303</v>
      </c>
      <c r="AD133" s="19"/>
    </row>
    <row r="134" ht="50" customHeight="1"/>
    <row r="135" ht="50" customHeight="1"/>
    <row r="136" ht="50" customHeight="1"/>
    <row r="137" ht="50" customHeight="1"/>
    <row r="138" ht="50" customHeight="1"/>
    <row r="139" ht="50" customHeight="1"/>
    <row r="140" ht="50" customHeight="1"/>
    <row r="141" ht="50" customHeight="1"/>
    <row r="142" ht="50" customHeight="1"/>
    <row r="143" ht="50" customHeight="1"/>
    <row r="144" ht="50" customHeight="1"/>
    <row r="145" ht="50" customHeight="1"/>
    <row r="146" ht="50" customHeight="1"/>
    <row r="147" ht="50" customHeight="1"/>
    <row r="148" ht="50" customHeight="1"/>
    <row r="149" ht="50" customHeight="1"/>
    <row r="150" ht="50" customHeight="1"/>
    <row r="151" ht="50" customHeight="1"/>
    <row r="152" ht="50" customHeight="1"/>
    <row r="153" ht="50" customHeight="1"/>
  </sheetData>
  <sortState ref="A3:AF135">
    <sortCondition ref="A3"/>
  </sortState>
  <mergeCells count="1">
    <mergeCell ref="A1:AD1"/>
  </mergeCells>
  <printOptions horizontalCentered="1"/>
  <pageMargins left="0" right="0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妞妞</cp:lastModifiedBy>
  <dcterms:created xsi:type="dcterms:W3CDTF">2022-03-08T03:17:00Z</dcterms:created>
  <cp:lastPrinted>2022-03-08T03:32:00Z</cp:lastPrinted>
  <dcterms:modified xsi:type="dcterms:W3CDTF">2023-08-31T08:15:43Z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C177B25595F3496EBCED111100C89769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