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补贴" sheetId="3" r:id="rId1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<sst xmlns="http://schemas.openxmlformats.org/spreadsheetml/2006/main" count="52" uniqueCount="43">
  <si>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附件</t>
  </si>
  <si>
    <t>2025年4-6月渑池县光伏电站财政补贴收益分配表</t>
  </si>
  <si>
    <t>序号</t>
  </si>
  <si>
    <t>乡镇</t>
  </si>
  <si>
    <t>电站</t>
  </si>
  <si>
    <t>户号</t>
  </si>
  <si>
    <t>户名</t>
  </si>
  <si>
    <t>4月</t>
  </si>
  <si>
    <t>5月</t>
  </si>
  <si>
    <t>6月</t>
  </si>
  <si>
    <t>增值税</t>
  </si>
  <si>
    <t>附加税</t>
  </si>
  <si>
    <t>合计</t>
  </si>
  <si>
    <t>1</t>
  </si>
  <si>
    <t>段村</t>
  </si>
  <si>
    <t>中关</t>
  </si>
  <si>
    <t>5166087230</t>
  </si>
  <si>
    <t>渑池县扶贫开发有限公司</t>
  </si>
  <si>
    <t>2</t>
  </si>
  <si>
    <t>洪阳</t>
  </si>
  <si>
    <t>刘村</t>
  </si>
  <si>
    <t>5165920226</t>
  </si>
  <si>
    <t>3</t>
  </si>
  <si>
    <t>柳庄</t>
  </si>
  <si>
    <t>5166041094</t>
  </si>
  <si>
    <t>4</t>
  </si>
  <si>
    <t>南村</t>
  </si>
  <si>
    <t>关底</t>
  </si>
  <si>
    <t>5166092379</t>
  </si>
  <si>
    <t>5</t>
  </si>
  <si>
    <t>坡头</t>
  </si>
  <si>
    <t>5166093431</t>
  </si>
  <si>
    <t>6</t>
  </si>
  <si>
    <t>东观吊</t>
  </si>
  <si>
    <t>5166095062</t>
  </si>
  <si>
    <t>7</t>
  </si>
  <si>
    <t>仁村</t>
  </si>
  <si>
    <t>雪白</t>
  </si>
  <si>
    <t>5165969562</t>
  </si>
  <si>
    <t>8</t>
  </si>
  <si>
    <t>天池</t>
  </si>
  <si>
    <t>藕池</t>
  </si>
  <si>
    <t>5165841606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</si>
</sst>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workbookViewId="0">
      <selection activeCell="O9" sqref="O9"/>
    </sheetView>
  </sheetViews>
  <sheetFormatPr defaultColWidth="10" defaultRowHeight="14.25"/>
  <cols>
    <col min="1" max="1" width="6" style="1" customWidth="1"/>
    <col min="2" max="3" width="6.925" style="3" customWidth="1"/>
    <col min="4" max="4" width="11.5333333333333" style="3" customWidth="1"/>
    <col min="5" max="5" width="22.4583333333333" style="2" customWidth="1"/>
    <col min="6" max="11" width="12.125" style="1" customWidth="1"/>
    <col min="12" max="12" width="10.5333333333333" style="1"/>
    <col min="13" max="16378" width="10" style="1"/>
    <col min="16379" max="16384" width="10" style="4"/>
  </cols>
  <sheetData>
    <row r="1" ht="30" customHeight="1" spans="1:2">
      <c r="A1" s="5" t="s">
        <v>0</v>
      </c>
      <c r="B1" s="5"/>
    </row>
    <row r="2" s="1" customFormat="1" ht="5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36" customHeight="1" spans="1:12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23"/>
    </row>
    <row r="4" s="2" customFormat="1" ht="22" customHeight="1" spans="1:12">
      <c r="A4" s="7" t="s">
        <v>13</v>
      </c>
      <c r="B4" s="12" t="s">
        <v>14</v>
      </c>
      <c r="C4" s="13" t="s">
        <v>15</v>
      </c>
      <c r="D4" s="13" t="s">
        <v>16</v>
      </c>
      <c r="E4" s="14" t="s">
        <v>17</v>
      </c>
      <c r="F4" s="15">
        <v>7567.76</v>
      </c>
      <c r="G4" s="15">
        <v>8437.37</v>
      </c>
      <c r="H4" s="15">
        <v>7912.87</v>
      </c>
      <c r="I4" s="24">
        <f t="shared" ref="I4:I11" si="0">F4/1.13*0.13+G4/1.13*0.13+H4/1.13*0.13</f>
        <v>2751.63</v>
      </c>
      <c r="J4" s="24">
        <f t="shared" ref="J4:J11" si="1">I4*0.1</f>
        <v>275.16</v>
      </c>
      <c r="K4" s="25">
        <f t="shared" ref="K4:K11" si="2">SUM(F4:H4)-I4-J4</f>
        <v>20891.21</v>
      </c>
      <c r="L4" s="11">
        <f>K4</f>
        <v>20891.21</v>
      </c>
    </row>
    <row r="5" s="2" customFormat="1" ht="22" customHeight="1" spans="1:12">
      <c r="A5" s="7" t="s">
        <v>18</v>
      </c>
      <c r="B5" s="12" t="s">
        <v>19</v>
      </c>
      <c r="C5" s="13" t="s">
        <v>20</v>
      </c>
      <c r="D5" s="13" t="s">
        <v>21</v>
      </c>
      <c r="E5" s="7" t="s">
        <v>17</v>
      </c>
      <c r="F5" s="15">
        <v>17238.26</v>
      </c>
      <c r="G5" s="16">
        <v>21284.16</v>
      </c>
      <c r="H5" s="16">
        <v>20105.79</v>
      </c>
      <c r="I5" s="24">
        <f t="shared" si="0"/>
        <v>6744.84</v>
      </c>
      <c r="J5" s="24">
        <f t="shared" si="1"/>
        <v>674.48</v>
      </c>
      <c r="K5" s="25">
        <f t="shared" si="2"/>
        <v>51208.89</v>
      </c>
      <c r="L5" s="11">
        <f>K5+K6</f>
        <v>103491.55</v>
      </c>
    </row>
    <row r="6" s="2" customFormat="1" ht="22" customHeight="1" spans="1:12">
      <c r="A6" s="7" t="s">
        <v>22</v>
      </c>
      <c r="B6" s="12"/>
      <c r="C6" s="13" t="s">
        <v>23</v>
      </c>
      <c r="D6" s="13" t="s">
        <v>24</v>
      </c>
      <c r="E6" s="7" t="s">
        <v>17</v>
      </c>
      <c r="F6" s="15">
        <v>17320.88</v>
      </c>
      <c r="G6" s="16">
        <v>21494.24</v>
      </c>
      <c r="H6" s="16">
        <v>21042.44</v>
      </c>
      <c r="I6" s="24">
        <f t="shared" si="0"/>
        <v>6886.27</v>
      </c>
      <c r="J6" s="24">
        <f t="shared" si="1"/>
        <v>688.63</v>
      </c>
      <c r="K6" s="25">
        <f t="shared" si="2"/>
        <v>52282.66</v>
      </c>
      <c r="L6" s="11"/>
    </row>
    <row r="7" s="2" customFormat="1" ht="22" customHeight="1" spans="1:12">
      <c r="A7" s="7" t="s">
        <v>25</v>
      </c>
      <c r="B7" s="12" t="s">
        <v>26</v>
      </c>
      <c r="C7" s="13" t="s">
        <v>27</v>
      </c>
      <c r="D7" s="13" t="s">
        <v>28</v>
      </c>
      <c r="E7" s="17" t="s">
        <v>17</v>
      </c>
      <c r="F7" s="16">
        <v>15895.61</v>
      </c>
      <c r="G7" s="16">
        <v>20323.43</v>
      </c>
      <c r="H7" s="16">
        <v>19808.84</v>
      </c>
      <c r="I7" s="24">
        <f t="shared" si="0"/>
        <v>6445.69</v>
      </c>
      <c r="J7" s="24">
        <f t="shared" si="1"/>
        <v>644.57</v>
      </c>
      <c r="K7" s="25">
        <f t="shared" si="2"/>
        <v>48937.62</v>
      </c>
      <c r="L7" s="11">
        <f>K7</f>
        <v>48937.62</v>
      </c>
    </row>
    <row r="8" s="2" customFormat="1" ht="22" customHeight="1" spans="1:12">
      <c r="A8" s="7" t="s">
        <v>29</v>
      </c>
      <c r="B8" s="12" t="s">
        <v>30</v>
      </c>
      <c r="C8" s="13" t="s">
        <v>30</v>
      </c>
      <c r="D8" s="13" t="s">
        <v>31</v>
      </c>
      <c r="E8" s="18" t="s">
        <v>17</v>
      </c>
      <c r="F8" s="15">
        <v>17398.3</v>
      </c>
      <c r="G8" s="16">
        <v>21538.62</v>
      </c>
      <c r="H8" s="16">
        <v>19970.77</v>
      </c>
      <c r="I8" s="24">
        <f t="shared" si="0"/>
        <v>6776.99</v>
      </c>
      <c r="J8" s="24">
        <f t="shared" si="1"/>
        <v>677.7</v>
      </c>
      <c r="K8" s="25">
        <f t="shared" si="2"/>
        <v>51453</v>
      </c>
      <c r="L8" s="11">
        <f>K8+K9</f>
        <v>91440.02</v>
      </c>
    </row>
    <row r="9" s="2" customFormat="1" ht="22" customHeight="1" spans="1:12">
      <c r="A9" s="7" t="s">
        <v>32</v>
      </c>
      <c r="B9" s="12"/>
      <c r="C9" s="13" t="s">
        <v>33</v>
      </c>
      <c r="D9" s="13" t="s">
        <v>34</v>
      </c>
      <c r="E9" s="18" t="s">
        <v>17</v>
      </c>
      <c r="F9" s="15">
        <v>13169.7</v>
      </c>
      <c r="G9" s="16">
        <v>16733.11</v>
      </c>
      <c r="H9" s="16">
        <v>15877.67</v>
      </c>
      <c r="I9" s="24">
        <f t="shared" si="0"/>
        <v>5266.78</v>
      </c>
      <c r="J9" s="24">
        <f t="shared" si="1"/>
        <v>526.68</v>
      </c>
      <c r="K9" s="25">
        <f t="shared" si="2"/>
        <v>39987.02</v>
      </c>
      <c r="L9" s="11"/>
    </row>
    <row r="10" s="2" customFormat="1" ht="22" customHeight="1" spans="1:12">
      <c r="A10" s="7" t="s">
        <v>35</v>
      </c>
      <c r="B10" s="12" t="s">
        <v>36</v>
      </c>
      <c r="C10" s="13" t="s">
        <v>37</v>
      </c>
      <c r="D10" s="13" t="s">
        <v>38</v>
      </c>
      <c r="E10" s="14" t="s">
        <v>17</v>
      </c>
      <c r="F10" s="15">
        <v>9588.35</v>
      </c>
      <c r="G10" s="16">
        <v>22833.12</v>
      </c>
      <c r="H10" s="16">
        <v>21977.67</v>
      </c>
      <c r="I10" s="24">
        <f t="shared" si="0"/>
        <v>6258.31</v>
      </c>
      <c r="J10" s="24">
        <f t="shared" si="1"/>
        <v>625.83</v>
      </c>
      <c r="K10" s="25">
        <f t="shared" si="2"/>
        <v>47515</v>
      </c>
      <c r="L10" s="11">
        <f>K10</f>
        <v>47515</v>
      </c>
    </row>
    <row r="11" s="2" customFormat="1" ht="22" customHeight="1" spans="1:12">
      <c r="A11" s="7" t="s">
        <v>39</v>
      </c>
      <c r="B11" s="12" t="s">
        <v>40</v>
      </c>
      <c r="C11" s="19" t="s">
        <v>41</v>
      </c>
      <c r="D11" s="19" t="s">
        <v>42</v>
      </c>
      <c r="E11" s="20" t="s">
        <v>17</v>
      </c>
      <c r="F11" s="16">
        <v>11692.03</v>
      </c>
      <c r="G11" s="16">
        <v>14106.82</v>
      </c>
      <c r="H11" s="16">
        <v>13577.6</v>
      </c>
      <c r="I11" s="24">
        <f t="shared" si="0"/>
        <v>4530.03</v>
      </c>
      <c r="J11" s="24">
        <f t="shared" si="1"/>
        <v>453</v>
      </c>
      <c r="K11" s="25">
        <f t="shared" si="2"/>
        <v>34393.42</v>
      </c>
      <c r="L11" s="11">
        <f>K11</f>
        <v>34393.42</v>
      </c>
    </row>
    <row r="12" s="2" customFormat="1" ht="33" customHeight="1" spans="1:12">
      <c r="A12" s="7" t="s">
        <v>12</v>
      </c>
      <c r="B12" s="21"/>
      <c r="C12" s="7"/>
      <c r="D12" s="7"/>
      <c r="E12" s="21"/>
      <c r="F12" s="11">
        <f t="shared" ref="F12:K12" si="3">SUM(F4:F11)</f>
        <v>109870.89</v>
      </c>
      <c r="G12" s="11">
        <f t="shared" si="3"/>
        <v>146750.87</v>
      </c>
      <c r="H12" s="11">
        <f t="shared" si="3"/>
        <v>140273.65</v>
      </c>
      <c r="I12" s="25">
        <f t="shared" si="3"/>
        <v>45660.54</v>
      </c>
      <c r="J12" s="25">
        <f t="shared" si="3"/>
        <v>4566.05</v>
      </c>
      <c r="K12" s="25">
        <f t="shared" si="3"/>
        <v>346668.82</v>
      </c>
      <c r="L12" s="26"/>
    </row>
    <row r="13" s="2" customFormat="1" spans="1:15">
      <c r="A13" s="1"/>
      <c r="B13" s="3"/>
      <c r="C13" s="3"/>
      <c r="D13" s="3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="2" customFormat="1" spans="1:15">
      <c r="A14" s="1"/>
      <c r="B14" s="3"/>
      <c r="C14" s="3"/>
      <c r="D14" s="3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="2" customFormat="1" spans="1:15">
      <c r="A15" s="1"/>
      <c r="B15" s="3"/>
      <c r="C15" s="3"/>
      <c r="D15" s="3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="3" customFormat="1" spans="1:15">
      <c r="A16" s="1"/>
      <c r="E16" s="2"/>
      <c r="F16" s="1"/>
      <c r="G16" s="1"/>
      <c r="H16" s="1"/>
      <c r="I16" s="1"/>
      <c r="J16" s="1"/>
      <c r="K16" s="1"/>
      <c r="N16" s="1"/>
      <c r="O16" s="1"/>
    </row>
    <row r="17" s="3" customFormat="1" spans="1:15">
      <c r="A17" s="1"/>
      <c r="E17" s="2"/>
      <c r="F17" s="1"/>
      <c r="G17" s="1"/>
      <c r="H17" s="1"/>
      <c r="I17" s="1"/>
      <c r="J17" s="1"/>
      <c r="K17" s="1"/>
      <c r="N17" s="1"/>
      <c r="O17" s="1"/>
    </row>
    <row r="18" s="3" customFormat="1" spans="1:15">
      <c r="A18" s="1"/>
      <c r="E18" s="2"/>
      <c r="F18" s="1"/>
      <c r="G18" s="1"/>
      <c r="H18" s="1"/>
      <c r="I18" s="1"/>
      <c r="J18" s="1"/>
      <c r="K18" s="1"/>
      <c r="N18" s="1"/>
      <c r="O18" s="1"/>
    </row>
    <row r="19" s="3" customFormat="1" spans="1:15">
      <c r="A19" s="1"/>
      <c r="E19" s="2"/>
      <c r="F19" s="1"/>
      <c r="G19" s="1"/>
      <c r="H19" s="1"/>
      <c r="I19" s="1"/>
      <c r="J19" s="1"/>
      <c r="K19" s="1"/>
      <c r="N19" s="1"/>
      <c r="O19" s="1"/>
    </row>
    <row r="20" s="3" customFormat="1" spans="1:15">
      <c r="A20" s="1"/>
      <c r="E20" s="2"/>
      <c r="F20" s="1"/>
      <c r="G20" s="1"/>
      <c r="H20" s="1"/>
      <c r="I20" s="1"/>
      <c r="J20" s="1"/>
      <c r="K20" s="1"/>
      <c r="N20" s="1"/>
      <c r="O20" s="1"/>
    </row>
    <row r="21" s="3" customFormat="1" spans="1:15">
      <c r="A21" s="1"/>
      <c r="E21" s="22"/>
      <c r="F21" s="1"/>
      <c r="G21" s="1"/>
      <c r="H21" s="1"/>
      <c r="I21" s="1"/>
      <c r="J21" s="1"/>
      <c r="K21" s="1"/>
      <c r="N21" s="1"/>
      <c r="O21" s="1"/>
    </row>
    <row r="22" s="3" customFormat="1" spans="1:15">
      <c r="A22" s="1"/>
      <c r="E22" s="2"/>
      <c r="F22" s="1"/>
      <c r="G22" s="1"/>
      <c r="H22" s="1"/>
      <c r="I22" s="1"/>
      <c r="J22" s="1"/>
      <c r="K22" s="1"/>
      <c r="N22" s="1"/>
      <c r="O22" s="1"/>
    </row>
    <row r="23" s="3" customFormat="1" spans="1:15">
      <c r="A23" s="1"/>
      <c r="E23" s="2"/>
      <c r="F23" s="1"/>
      <c r="G23" s="1"/>
      <c r="H23" s="1"/>
      <c r="I23" s="1"/>
      <c r="J23" s="1"/>
      <c r="K23" s="1"/>
      <c r="N23" s="1"/>
      <c r="O23" s="1"/>
    </row>
    <row r="24" s="3" customFormat="1" spans="1:15">
      <c r="A24" s="1"/>
      <c r="E24" s="2"/>
      <c r="F24" s="1"/>
      <c r="G24" s="1"/>
      <c r="H24" s="1"/>
      <c r="I24" s="1"/>
      <c r="J24" s="1"/>
      <c r="K24" s="1"/>
      <c r="N24" s="1"/>
      <c r="O24" s="1"/>
    </row>
  </sheetData>
  <sortState ref="A4:L12">
    <sortCondition ref="B4"/>
  </sortState>
  <mergeCells count="6">
    <mergeCell ref="A1:C1"/>
    <mergeCell ref="A2:K2"/>
    <mergeCell ref="B5:B6"/>
    <mergeCell ref="B8:B9"/>
    <mergeCell ref="L5:L6"/>
    <mergeCell ref="L8:L9"/>
  </mergeCells>
  <pageMargins left="0.511805555555556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HMTZ</dc:creator>
  <cp:lastModifiedBy>好好学习</cp:lastModifiedBy>
  <dcterms:created xsi:type="dcterms:W3CDTF">2022-07-05T00:19:00Z</dcterms:created>
  <dcterms:modified xsi:type="dcterms:W3CDTF">2025-06-24T07:17:11Z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DA791210D7B74F12A86E136DD312076B_13</vt:lpwstr>
  </property>
  <property fmtid="{D5CDD505-2E9C-101B-9397-08002B2CF9AE}" pid="3" name="KSOProductBuildVer">
    <vt:lpwstr>2052-12.1.0.21541</vt:lpwstr>
  </property>
</Properties>
</file>